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e - City Clerk\Documents\"/>
    </mc:Choice>
  </mc:AlternateContent>
  <xr:revisionPtr revIDLastSave="0" documentId="8_{827D09CD-CA78-4DB3-811C-77231707378F}" xr6:coauthVersionLast="45" xr6:coauthVersionMax="45" xr10:uidLastSave="{00000000-0000-0000-0000-000000000000}"/>
  <bookViews>
    <workbookView xWindow="-120" yWindow="-120" windowWidth="29040" windowHeight="15840" xr2:uid="{F3BC87E0-54EC-4166-80E9-FDCA1BDF9D43}"/>
  </bookViews>
  <sheets>
    <sheet name="Sheet1" sheetId="1" r:id="rId1"/>
  </sheets>
  <externalReferences>
    <externalReference r:id="rId2"/>
    <externalReference r:id="rId3"/>
  </externalReferences>
  <definedNames>
    <definedName name="certback">[1]CERT!$D$5</definedName>
    <definedName name="Max_Levy_Lookup">[2]Start!$O$3:$AC$944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I27" i="1"/>
  <c r="E27" i="1"/>
  <c r="F27" i="1" s="1"/>
  <c r="I26" i="1"/>
  <c r="J26" i="1" s="1"/>
  <c r="E26" i="1"/>
  <c r="F26" i="1" s="1"/>
  <c r="I25" i="1"/>
  <c r="E25" i="1"/>
  <c r="F25" i="1" s="1"/>
  <c r="I24" i="1"/>
  <c r="H24" i="1"/>
  <c r="E24" i="1"/>
  <c r="F24" i="1" s="1"/>
  <c r="I23" i="1"/>
  <c r="E23" i="1"/>
  <c r="F23" i="1" s="1"/>
  <c r="I22" i="1"/>
  <c r="E22" i="1"/>
  <c r="F22" i="1" s="1"/>
  <c r="I21" i="1"/>
  <c r="H21" i="1"/>
  <c r="E21" i="1"/>
  <c r="F21" i="1" s="1"/>
  <c r="I20" i="1"/>
  <c r="H20" i="1"/>
  <c r="E20" i="1"/>
  <c r="F20" i="1" s="1"/>
  <c r="I19" i="1"/>
  <c r="F19" i="1"/>
  <c r="E19" i="1"/>
  <c r="I18" i="1"/>
  <c r="H18" i="1" s="1"/>
  <c r="F18" i="1"/>
  <c r="E18" i="1"/>
  <c r="I17" i="1"/>
  <c r="H17" i="1" s="1"/>
  <c r="F17" i="1"/>
  <c r="E17" i="1"/>
  <c r="I16" i="1"/>
  <c r="G30" i="1" s="1"/>
  <c r="E16" i="1"/>
  <c r="E29" i="1" s="1"/>
  <c r="H29" i="1" s="1"/>
  <c r="F13" i="1"/>
  <c r="E13" i="1"/>
  <c r="H2" i="1"/>
  <c r="B2" i="1"/>
  <c r="E30" i="1" l="1"/>
  <c r="F16" i="1"/>
  <c r="F29" i="1" s="1"/>
  <c r="F30" i="1" s="1"/>
  <c r="J24" i="1"/>
  <c r="H16" i="1"/>
</calcChain>
</file>

<file path=xl/sharedStrings.xml><?xml version="1.0" encoding="utf-8"?>
<sst xmlns="http://schemas.openxmlformats.org/spreadsheetml/2006/main" count="53" uniqueCount="51">
  <si>
    <t>CITY NAME</t>
  </si>
  <si>
    <t>NOTICE OF PUBLIC HEARING -PROPOSED PROPERTY TAX LEVY</t>
  </si>
  <si>
    <t>CITY CODE</t>
  </si>
  <si>
    <t>HELP</t>
  </si>
  <si>
    <t>Fiscal Year July 1, 2020 - June 30, 2021</t>
  </si>
  <si>
    <t>The City Council will conduct a public hearing on the proposed Fiscal Year City property tax levy as follows:</t>
  </si>
  <si>
    <t>Meeting Date:</t>
  </si>
  <si>
    <t>Meeting Time:</t>
  </si>
  <si>
    <t>Meeting Location:</t>
  </si>
  <si>
    <t>Max Levy Resolution #</t>
  </si>
  <si>
    <t>6:00pm</t>
  </si>
  <si>
    <t>205 N Augusta Ave Oxford, Ia 52322</t>
  </si>
  <si>
    <t xml:space="preserve">At the public hearing any resident or taxpayer may present objections to, or arguments in favor of the proposed tax levy. </t>
  </si>
  <si>
    <t>After adoption of the proposed tax levy, the Council will publish notice and hold a hearing on the proposed city budget.</t>
  </si>
  <si>
    <t>City Web Site (if available):</t>
  </si>
  <si>
    <t>City Telephone Number:</t>
  </si>
  <si>
    <t>www.cityofoxfordiowa.com</t>
  </si>
  <si>
    <t>319-828-4742</t>
  </si>
  <si>
    <t>Iowa Department of Management</t>
  </si>
  <si>
    <t xml:space="preserve"> </t>
  </si>
  <si>
    <t>Current Year Certified Property Tax</t>
  </si>
  <si>
    <t>Budget Year Effective Property Tax</t>
  </si>
  <si>
    <t>Budget Year Proposed Maximum Property Tax</t>
  </si>
  <si>
    <t>Annual</t>
  </si>
  <si>
    <t>2019/2020</t>
  </si>
  <si>
    <t>2020/2021**</t>
  </si>
  <si>
    <t>2020/2021</t>
  </si>
  <si>
    <t>% CHG</t>
  </si>
  <si>
    <t>Regular Taxable Valuation</t>
  </si>
  <si>
    <t>Tax Levies:</t>
  </si>
  <si>
    <t>Regular General</t>
  </si>
  <si>
    <t>Contract for Use of Bridge</t>
  </si>
  <si>
    <t>Opr &amp; Maint Publicly Owned Transit</t>
  </si>
  <si>
    <t>Rent, Ins. Maint. Of Non-Owned Civ. Ctr.</t>
  </si>
  <si>
    <t>Opr &amp; Maint of City-Owned Civic Center</t>
  </si>
  <si>
    <t>Planning a Sanitary Disposal Project</t>
  </si>
  <si>
    <t>Liability, Property &amp; Self-Insurance Costs</t>
  </si>
  <si>
    <t>Support of Local Emer. Mgmt. Commission</t>
  </si>
  <si>
    <t>Emergency</t>
  </si>
  <si>
    <t>Police &amp; Fire Retirement</t>
  </si>
  <si>
    <t>FICA &amp; IPERS</t>
  </si>
  <si>
    <t>Other Employee Benefits</t>
  </si>
  <si>
    <t>*Total 384.15A Maximum Tax Levy</t>
  </si>
  <si>
    <t>Calculated 384.15A MaximumTax Rate</t>
  </si>
  <si>
    <t>Explanation of significant increases in the budget:</t>
  </si>
  <si>
    <t xml:space="preserve">Increasing wages, additional staff, improve streets, and water plant. </t>
  </si>
  <si>
    <t>If applicable, the above notice also available online at:</t>
  </si>
  <si>
    <t xml:space="preserve">https://www.cityofoxfordiowa.com/ and www.facebook.com/city-of-oxford-iowa </t>
  </si>
  <si>
    <t xml:space="preserve">  *Total city tax rate will also include voted general fund levy, debt service levy, and capital improvement reserve levy</t>
  </si>
  <si>
    <t>**Budget year effective property tax rate is the rate that would be assessed for these levies if the dollars requested is not changed in the coming</t>
  </si>
  <si>
    <t xml:space="preserve">    budget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</si>
</sst>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164" formatCode="[&lt;=9999999]###\-####;\(###\)\ ###\-####"/>
    <numFmt numFmtId="165" formatCode="&quot;$&quot;#,##0.00000_);[Red]\(&quot;$&quot;#,##0.00000\)"/>
    <numFmt numFmtId="166" formatCode="&quot;$&quot;#,##0.00000_);\(&quot;$&quot;#,##0.00000\)"/>
    <numFmt numFmtId="167" formatCode="0.00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color indexed="12"/>
      <name val="Arial"/>
      <family val="2"/>
    </font>
    <font>
      <b/>
      <sz val="11"/>
      <color indexed="18"/>
      <name val="Arial"/>
      <family val="2"/>
    </font>
    <font>
      <b/>
      <sz val="12"/>
      <name val="Arial"/>
      <family val="2"/>
    </font>
    <font>
      <sz val="11"/>
      <color indexed="18"/>
      <name val="Arial"/>
      <family val="2"/>
    </font>
    <font>
      <sz val="11"/>
      <name val="Arial Narrow"/>
      <family val="2"/>
    </font>
    <font>
      <sz val="11"/>
      <color rgb="FF000080"/>
      <name val="Arial"/>
      <family val="2"/>
    </font>
    <font>
      <sz val="11"/>
      <color indexed="12"/>
      <name val="Arial"/>
      <family val="2"/>
    </font>
    <font>
      <sz val="10"/>
      <color rgb="FFFF000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0" xfId="2" applyFont="1"/>
    <xf numFmtId="0" fontId="5" fillId="2" borderId="5" xfId="1" applyFont="1" applyFill="1" applyBorder="1" applyAlignment="1" applyProtection="1">
      <alignment horizontal="center"/>
    </xf>
    <xf numFmtId="0" fontId="2" fillId="0" borderId="0" xfId="2"/>
    <xf numFmtId="0" fontId="6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4" fillId="0" borderId="3" xfId="2" applyFont="1" applyBorder="1"/>
    <xf numFmtId="0" fontId="7" fillId="0" borderId="0" xfId="2" applyFont="1" applyAlignment="1">
      <alignment horizontal="center"/>
    </xf>
    <xf numFmtId="14" fontId="8" fillId="3" borderId="6" xfId="2" applyNumberFormat="1" applyFont="1" applyFill="1" applyBorder="1" applyAlignment="1" applyProtection="1">
      <alignment horizontal="center"/>
      <protection locked="0"/>
    </xf>
    <xf numFmtId="18" fontId="8" fillId="3" borderId="6" xfId="2" applyNumberFormat="1" applyFont="1" applyFill="1" applyBorder="1" applyAlignment="1" applyProtection="1">
      <alignment horizontal="center"/>
      <protection locked="0"/>
    </xf>
    <xf numFmtId="0" fontId="8" fillId="3" borderId="7" xfId="2" applyFont="1" applyFill="1" applyBorder="1" applyAlignment="1" applyProtection="1">
      <alignment horizontal="center"/>
      <protection locked="0"/>
    </xf>
    <xf numFmtId="0" fontId="8" fillId="3" borderId="8" xfId="2" applyFont="1" applyFill="1" applyBorder="1" applyAlignment="1" applyProtection="1">
      <alignment horizontal="center"/>
      <protection locked="0"/>
    </xf>
    <xf numFmtId="0" fontId="8" fillId="3" borderId="9" xfId="2" applyFont="1" applyFill="1" applyBorder="1" applyAlignment="1" applyProtection="1">
      <alignment horizontal="center"/>
      <protection locked="0"/>
    </xf>
    <xf numFmtId="0" fontId="3" fillId="3" borderId="10" xfId="2" applyFont="1" applyFill="1" applyBorder="1" applyAlignment="1" applyProtection="1">
      <alignment horizontal="center"/>
      <protection locked="0"/>
    </xf>
    <xf numFmtId="0" fontId="3" fillId="3" borderId="11" xfId="2" applyFont="1" applyFill="1" applyBorder="1" applyAlignment="1" applyProtection="1">
      <alignment horizontal="center"/>
      <protection locked="0"/>
    </xf>
    <xf numFmtId="0" fontId="9" fillId="0" borderId="0" xfId="2" applyFont="1"/>
    <xf numFmtId="0" fontId="4" fillId="0" borderId="0" xfId="2" applyFont="1"/>
    <xf numFmtId="0" fontId="3" fillId="0" borderId="12" xfId="2" applyFont="1" applyBorder="1" applyAlignment="1">
      <alignment horizontal="left"/>
    </xf>
    <xf numFmtId="0" fontId="3" fillId="0" borderId="13" xfId="2" applyFont="1" applyBorder="1" applyAlignment="1">
      <alignment horizontal="left"/>
    </xf>
    <xf numFmtId="0" fontId="3" fillId="0" borderId="14" xfId="2" applyFont="1" applyBorder="1" applyAlignment="1">
      <alignment horizontal="left"/>
    </xf>
    <xf numFmtId="0" fontId="3" fillId="0" borderId="15" xfId="2" applyFont="1" applyBorder="1" applyAlignment="1">
      <alignment horizontal="left"/>
    </xf>
    <xf numFmtId="0" fontId="3" fillId="0" borderId="16" xfId="2" applyFont="1" applyBorder="1" applyAlignment="1">
      <alignment horizontal="left"/>
    </xf>
    <xf numFmtId="0" fontId="8" fillId="3" borderId="17" xfId="2" applyFont="1" applyFill="1" applyBorder="1" applyAlignment="1" applyProtection="1">
      <alignment horizontal="center"/>
      <protection locked="0"/>
    </xf>
    <xf numFmtId="0" fontId="8" fillId="3" borderId="0" xfId="2" applyFont="1" applyFill="1" applyAlignment="1" applyProtection="1">
      <alignment horizontal="center"/>
      <protection locked="0"/>
    </xf>
    <xf numFmtId="0" fontId="8" fillId="3" borderId="18" xfId="2" applyFont="1" applyFill="1" applyBorder="1" applyAlignment="1" applyProtection="1">
      <alignment horizontal="center"/>
      <protection locked="0"/>
    </xf>
    <xf numFmtId="164" fontId="8" fillId="3" borderId="19" xfId="2" applyNumberFormat="1" applyFont="1" applyFill="1" applyBorder="1" applyAlignment="1" applyProtection="1">
      <alignment horizontal="center"/>
      <protection locked="0"/>
    </xf>
    <xf numFmtId="164" fontId="8" fillId="3" borderId="20" xfId="2" applyNumberFormat="1" applyFont="1" applyFill="1" applyBorder="1" applyAlignment="1" applyProtection="1">
      <alignment horizontal="center"/>
      <protection locked="0"/>
    </xf>
    <xf numFmtId="164" fontId="8" fillId="3" borderId="21" xfId="2" applyNumberFormat="1" applyFont="1" applyFill="1" applyBorder="1" applyAlignment="1" applyProtection="1">
      <alignment horizontal="center"/>
      <protection locked="0"/>
    </xf>
    <xf numFmtId="0" fontId="3" fillId="0" borderId="12" xfId="2" applyFont="1" applyBorder="1" applyAlignment="1">
      <alignment vertical="top"/>
    </xf>
    <xf numFmtId="0" fontId="3" fillId="0" borderId="13" xfId="2" applyFont="1" applyBorder="1" applyAlignment="1">
      <alignment vertical="top"/>
    </xf>
    <xf numFmtId="0" fontId="4" fillId="0" borderId="16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left"/>
    </xf>
    <xf numFmtId="0" fontId="4" fillId="0" borderId="20" xfId="2" applyFont="1" applyBorder="1" applyAlignment="1">
      <alignment horizontal="left"/>
    </xf>
    <xf numFmtId="0" fontId="3" fillId="0" borderId="21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/>
    </xf>
    <xf numFmtId="0" fontId="4" fillId="0" borderId="12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2" fillId="0" borderId="0" xfId="2" applyAlignment="1">
      <alignment vertical="center"/>
    </xf>
    <xf numFmtId="3" fontId="10" fillId="4" borderId="29" xfId="2" applyNumberFormat="1" applyFont="1" applyFill="1" applyBorder="1"/>
    <xf numFmtId="3" fontId="10" fillId="4" borderId="30" xfId="2" applyNumberFormat="1" applyFont="1" applyFill="1" applyBorder="1"/>
    <xf numFmtId="3" fontId="4" fillId="5" borderId="11" xfId="2" applyNumberFormat="1" applyFont="1" applyFill="1" applyBorder="1" applyProtection="1">
      <protection locked="0"/>
    </xf>
    <xf numFmtId="10" fontId="11" fillId="0" borderId="31" xfId="2" applyNumberFormat="1" applyFont="1" applyBorder="1" applyAlignment="1">
      <alignment horizontal="right" vertical="center"/>
    </xf>
    <xf numFmtId="0" fontId="4" fillId="0" borderId="17" xfId="2" applyFont="1" applyBorder="1" applyAlignment="1">
      <alignment vertical="center"/>
    </xf>
    <xf numFmtId="0" fontId="4" fillId="0" borderId="0" xfId="2" applyFont="1" applyAlignment="1">
      <alignment vertical="center"/>
    </xf>
    <xf numFmtId="37" fontId="8" fillId="0" borderId="0" xfId="2" applyNumberFormat="1" applyFont="1" applyAlignment="1">
      <alignment vertical="center"/>
    </xf>
    <xf numFmtId="37" fontId="8" fillId="4" borderId="0" xfId="2" applyNumberFormat="1" applyFont="1" applyFill="1" applyAlignment="1">
      <alignment vertical="center"/>
    </xf>
    <xf numFmtId="0" fontId="2" fillId="0" borderId="17" xfId="2" applyBorder="1" applyAlignment="1">
      <alignment horizontal="left" vertical="center" indent="1"/>
    </xf>
    <xf numFmtId="0" fontId="2" fillId="0" borderId="0" xfId="2" applyAlignment="1">
      <alignment horizontal="left" vertical="center" indent="1"/>
    </xf>
    <xf numFmtId="6" fontId="8" fillId="0" borderId="32" xfId="2" applyNumberFormat="1" applyFont="1" applyBorder="1" applyAlignment="1">
      <alignment horizontal="right" vertical="center"/>
    </xf>
    <xf numFmtId="6" fontId="8" fillId="4" borderId="33" xfId="2" quotePrefix="1" applyNumberFormat="1" applyFont="1" applyFill="1" applyBorder="1" applyAlignment="1">
      <alignment vertical="center"/>
    </xf>
    <xf numFmtId="6" fontId="8" fillId="3" borderId="34" xfId="2" applyNumberFormat="1" applyFont="1" applyFill="1" applyBorder="1" applyAlignment="1" applyProtection="1">
      <alignment vertical="center"/>
      <protection locked="0"/>
    </xf>
    <xf numFmtId="10" fontId="12" fillId="0" borderId="31" xfId="2" applyNumberFormat="1" applyFont="1" applyBorder="1" applyAlignment="1">
      <alignment horizontal="center" vertical="center"/>
    </xf>
    <xf numFmtId="165" fontId="4" fillId="0" borderId="0" xfId="2" applyNumberFormat="1" applyFont="1"/>
    <xf numFmtId="6" fontId="8" fillId="0" borderId="35" xfId="2" applyNumberFormat="1" applyFont="1" applyBorder="1" applyAlignment="1">
      <alignment horizontal="right" vertical="center"/>
    </xf>
    <xf numFmtId="6" fontId="8" fillId="4" borderId="36" xfId="2" quotePrefix="1" applyNumberFormat="1" applyFont="1" applyFill="1" applyBorder="1" applyAlignment="1">
      <alignment vertical="center"/>
    </xf>
    <xf numFmtId="6" fontId="8" fillId="3" borderId="37" xfId="2" applyNumberFormat="1" applyFont="1" applyFill="1" applyBorder="1" applyAlignment="1" applyProtection="1">
      <alignment vertical="center"/>
      <protection locked="0"/>
    </xf>
    <xf numFmtId="0" fontId="2" fillId="0" borderId="17" xfId="2" applyBorder="1" applyAlignment="1">
      <alignment horizontal="left" vertical="center" indent="1"/>
    </xf>
    <xf numFmtId="0" fontId="2" fillId="0" borderId="0" xfId="2" applyAlignment="1">
      <alignment horizontal="left" vertical="center" indent="1"/>
    </xf>
    <xf numFmtId="10" fontId="12" fillId="0" borderId="0" xfId="2" applyNumberFormat="1" applyFont="1" applyAlignment="1">
      <alignment horizontal="left" vertical="center"/>
    </xf>
    <xf numFmtId="6" fontId="8" fillId="0" borderId="38" xfId="2" applyNumberFormat="1" applyFont="1" applyBorder="1" applyAlignment="1">
      <alignment horizontal="right" vertical="center"/>
    </xf>
    <xf numFmtId="6" fontId="8" fillId="4" borderId="39" xfId="2" quotePrefix="1" applyNumberFormat="1" applyFont="1" applyFill="1" applyBorder="1" applyAlignment="1">
      <alignment vertical="center"/>
    </xf>
    <xf numFmtId="6" fontId="8" fillId="3" borderId="40" xfId="2" applyNumberFormat="1" applyFont="1" applyFill="1" applyBorder="1" applyAlignment="1" applyProtection="1">
      <alignment vertical="center"/>
      <protection locked="0"/>
    </xf>
    <xf numFmtId="10" fontId="12" fillId="0" borderId="41" xfId="2" applyNumberFormat="1" applyFont="1" applyBorder="1" applyAlignment="1">
      <alignment horizontal="center" vertical="center"/>
    </xf>
    <xf numFmtId="0" fontId="4" fillId="0" borderId="4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2" fillId="0" borderId="3" xfId="2" applyBorder="1" applyAlignment="1">
      <alignment vertical="center"/>
    </xf>
    <xf numFmtId="0" fontId="3" fillId="0" borderId="17" xfId="2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5" fontId="8" fillId="0" borderId="0" xfId="2" applyNumberFormat="1" applyFont="1" applyAlignment="1">
      <alignment vertical="center"/>
    </xf>
    <xf numFmtId="10" fontId="13" fillId="0" borderId="31" xfId="2" applyNumberFormat="1" applyFont="1" applyBorder="1" applyAlignment="1">
      <alignment horizontal="right" vertical="center"/>
    </xf>
    <xf numFmtId="0" fontId="3" fillId="0" borderId="25" xfId="2" applyFont="1" applyBorder="1" applyAlignment="1">
      <alignment horizontal="right" vertical="center"/>
    </xf>
    <xf numFmtId="0" fontId="3" fillId="0" borderId="20" xfId="2" applyFont="1" applyBorder="1" applyAlignment="1">
      <alignment horizontal="right" vertical="center"/>
    </xf>
    <xf numFmtId="0" fontId="2" fillId="0" borderId="20" xfId="2" applyBorder="1" applyAlignment="1">
      <alignment vertical="center"/>
    </xf>
    <xf numFmtId="165" fontId="8" fillId="0" borderId="20" xfId="2" applyNumberFormat="1" applyFont="1" applyBorder="1" applyAlignment="1">
      <alignment horizontal="right" vertical="center"/>
    </xf>
    <xf numFmtId="166" fontId="8" fillId="0" borderId="20" xfId="2" applyNumberFormat="1" applyFont="1" applyBorder="1" applyAlignment="1">
      <alignment vertical="center"/>
    </xf>
    <xf numFmtId="10" fontId="11" fillId="0" borderId="21" xfId="2" applyNumberFormat="1" applyFont="1" applyBorder="1" applyAlignment="1">
      <alignment horizontal="right" vertical="center"/>
    </xf>
    <xf numFmtId="0" fontId="4" fillId="0" borderId="13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37" fontId="8" fillId="0" borderId="13" xfId="2" applyNumberFormat="1" applyFont="1" applyBorder="1" applyAlignment="1">
      <alignment vertical="center"/>
    </xf>
    <xf numFmtId="10" fontId="11" fillId="0" borderId="13" xfId="2" applyNumberFormat="1" applyFont="1" applyBorder="1" applyAlignment="1">
      <alignment horizontal="right" vertical="center"/>
    </xf>
    <xf numFmtId="49" fontId="4" fillId="3" borderId="0" xfId="2" applyNumberFormat="1" applyFont="1" applyFill="1" applyAlignment="1" applyProtection="1">
      <alignment horizontal="left" vertical="top" wrapText="1"/>
      <protection locked="0"/>
    </xf>
    <xf numFmtId="49" fontId="4" fillId="0" borderId="0" xfId="2" applyNumberFormat="1" applyFont="1" applyAlignment="1">
      <alignment horizontal="left"/>
    </xf>
    <xf numFmtId="49" fontId="14" fillId="0" borderId="0" xfId="2" applyNumberFormat="1" applyFont="1" applyAlignment="1">
      <alignment horizontal="left"/>
    </xf>
    <xf numFmtId="49" fontId="4" fillId="0" borderId="0" xfId="2" applyNumberFormat="1" applyFont="1" applyAlignment="1">
      <alignment horizontal="left" wrapText="1"/>
    </xf>
    <xf numFmtId="167" fontId="4" fillId="0" borderId="0" xfId="2" applyNumberFormat="1" applyFont="1" applyAlignment="1">
      <alignment horizontal="left" wrapText="1"/>
    </xf>
    <xf numFmtId="49" fontId="4" fillId="0" borderId="0" xfId="2" applyNumberFormat="1" applyFont="1" applyAlignment="1" applyProtection="1">
      <alignment horizontal="left"/>
      <protection locked="0"/>
    </xf>
    <xf numFmtId="167" fontId="4" fillId="0" borderId="0" xfId="2" applyNumberFormat="1" applyFont="1" applyAlignment="1">
      <alignment horizontal="right"/>
    </xf>
    <xf numFmtId="49" fontId="4" fillId="0" borderId="0" xfId="2" applyNumberFormat="1" applyFont="1"/>
    <xf numFmtId="0" fontId="4" fillId="0" borderId="0" xfId="2" applyFont="1" applyAlignment="1">
      <alignment horizontal="left"/>
    </xf>
    <xf numFmtId="0" fontId="15" fillId="0" borderId="0" xfId="2" applyFont="1"/>
  </cellXfs>
  <cellStyles count="3">
    <cellStyle name="Hyperlink" xfId="1" builtinId="8"/>
    <cellStyle name="Normal" xfId="0" builtinId="0"/>
    <cellStyle name="Normal 2" xfId="2" xr:uid="{79C9DF56-93C2-4C02-AAFE-F62BC18FBC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1_citybudg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EB%20BUDGET%20&amp;%20AFR%20FILES\FY21\City_2021\FY21_CityBudget_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HELP"/>
      <sheetName val="CERT"/>
      <sheetName val="Max Levy Hearing Notice"/>
      <sheetName val="State Grants &amp; Reimb. Est."/>
      <sheetName val="Reimb. Claim Est. - SSMIDs"/>
      <sheetName val="AFR Revenues"/>
      <sheetName val="AFR Expenses"/>
      <sheetName val="AFR Fund Bal"/>
      <sheetName val="Fund Bal"/>
      <sheetName val="Local EMC Support"/>
      <sheetName val="Re-Est Exp P1"/>
      <sheetName val="Re-Est Exp P2"/>
      <sheetName val="Re-Est Revenues"/>
      <sheetName val="EXP P1"/>
      <sheetName val="EXP P2"/>
      <sheetName val="REVENUES"/>
      <sheetName val="BUD SUM"/>
      <sheetName val="LT DEBT"/>
      <sheetName val="Errors"/>
      <sheetName val="HEARING"/>
      <sheetName val="Publication_Date_Calculator"/>
      <sheetName val="Min Newspaper Notice"/>
      <sheetName val="EXPORT"/>
      <sheetName val="AFFIDAVIT"/>
    </sheetNames>
    <sheetDataSet>
      <sheetData sheetId="0">
        <row r="1">
          <cell r="M1" t="str">
            <v>52G486</v>
          </cell>
        </row>
      </sheetData>
      <sheetData sheetId="1"/>
      <sheetData sheetId="2">
        <row r="3">
          <cell r="L3" t="str">
            <v>52-486</v>
          </cell>
        </row>
        <row r="5">
          <cell r="D5" t="str">
            <v>Oxford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HELP"/>
      <sheetName val="Property Tax"/>
      <sheetName val="Max Levy Hearing Notice"/>
      <sheetName val="State Grants &amp; Reimb. Est."/>
      <sheetName val="Reimb. Claim Est. - SSMIDs"/>
      <sheetName val="AFR Revenues"/>
      <sheetName val="AFR Expenses"/>
      <sheetName val="AFR Fund Bal"/>
      <sheetName val="Fund Bal"/>
      <sheetName val="Local EMC Support"/>
      <sheetName val="Re-Est Exp P1"/>
      <sheetName val="Re-Est Exp P2"/>
      <sheetName val="Re-Est Revenues"/>
      <sheetName val="EXP P1"/>
      <sheetName val="EXP P2"/>
      <sheetName val="REVENUES"/>
      <sheetName val="BUD SUM"/>
      <sheetName val="LT DEBT"/>
      <sheetName val="Errors"/>
      <sheetName val="HEARING"/>
      <sheetName val="Publication_Date_Calculator"/>
      <sheetName val="Min Newspaper Notice"/>
      <sheetName val="AFFIDAVIT"/>
      <sheetName val="EXPORT"/>
    </sheetNames>
    <sheetDataSet>
      <sheetData sheetId="0" refreshError="1">
        <row r="1">
          <cell r="M1" t="e">
            <v>#N/A</v>
          </cell>
        </row>
        <row r="3">
          <cell r="O3" t="str">
            <v>42G388</v>
          </cell>
          <cell r="P3" t="str">
            <v>ACKLEY</v>
          </cell>
          <cell r="Q3">
            <v>40085400</v>
          </cell>
          <cell r="R3">
            <v>324692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45500</v>
          </cell>
          <cell r="Y3">
            <v>0</v>
          </cell>
          <cell r="Z3">
            <v>10823</v>
          </cell>
          <cell r="AA3">
            <v>0</v>
          </cell>
          <cell r="AB3">
            <v>69500</v>
          </cell>
          <cell r="AC3">
            <v>91500</v>
          </cell>
        </row>
        <row r="4">
          <cell r="O4" t="str">
            <v>91G869</v>
          </cell>
          <cell r="P4" t="str">
            <v>ACKWORTH</v>
          </cell>
          <cell r="Q4">
            <v>4943355</v>
          </cell>
          <cell r="R4">
            <v>12956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O5" t="str">
            <v>01G001</v>
          </cell>
          <cell r="P5" t="str">
            <v>ADAIR</v>
          </cell>
          <cell r="Q5">
            <v>25037621</v>
          </cell>
          <cell r="R5">
            <v>202805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45500</v>
          </cell>
          <cell r="Y5">
            <v>0</v>
          </cell>
          <cell r="Z5">
            <v>0</v>
          </cell>
          <cell r="AA5">
            <v>0</v>
          </cell>
          <cell r="AB5">
            <v>31500</v>
          </cell>
          <cell r="AC5">
            <v>0</v>
          </cell>
        </row>
        <row r="6">
          <cell r="O6" t="str">
            <v>25G228</v>
          </cell>
          <cell r="P6" t="str">
            <v>ADEL</v>
          </cell>
          <cell r="Q6">
            <v>141908535</v>
          </cell>
          <cell r="R6">
            <v>1149459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48121</v>
          </cell>
          <cell r="Y6">
            <v>0</v>
          </cell>
          <cell r="Z6">
            <v>38315</v>
          </cell>
          <cell r="AA6">
            <v>0</v>
          </cell>
          <cell r="AB6">
            <v>181618</v>
          </cell>
          <cell r="AC6">
            <v>322205</v>
          </cell>
        </row>
        <row r="7">
          <cell r="O7" t="str">
            <v>88G846</v>
          </cell>
          <cell r="P7" t="str">
            <v>AFTON</v>
          </cell>
          <cell r="Q7">
            <v>16616539</v>
          </cell>
          <cell r="R7">
            <v>134594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29124</v>
          </cell>
          <cell r="Y7">
            <v>0</v>
          </cell>
          <cell r="Z7">
            <v>4486</v>
          </cell>
          <cell r="AA7">
            <v>0</v>
          </cell>
          <cell r="AB7">
            <v>12834</v>
          </cell>
          <cell r="AC7">
            <v>12944</v>
          </cell>
        </row>
        <row r="8">
          <cell r="O8" t="str">
            <v>90G862</v>
          </cell>
          <cell r="P8" t="str">
            <v>AGENCY</v>
          </cell>
          <cell r="Q8">
            <v>14327169</v>
          </cell>
          <cell r="R8">
            <v>116050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O9" t="str">
            <v>92G882</v>
          </cell>
          <cell r="P9" t="str">
            <v>AINSWORTH</v>
          </cell>
          <cell r="Q9">
            <v>10158629</v>
          </cell>
          <cell r="R9">
            <v>82285</v>
          </cell>
          <cell r="S9">
            <v>0</v>
          </cell>
          <cell r="T9">
            <v>0</v>
          </cell>
          <cell r="U9">
            <v>0</v>
          </cell>
          <cell r="V9">
            <v>1371</v>
          </cell>
          <cell r="W9">
            <v>0</v>
          </cell>
          <cell r="X9">
            <v>6000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O10" t="str">
            <v>75G692</v>
          </cell>
          <cell r="P10" t="str">
            <v>AKRON</v>
          </cell>
          <cell r="Q10">
            <v>32860106</v>
          </cell>
          <cell r="R10">
            <v>266167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84545</v>
          </cell>
          <cell r="Y10">
            <v>0</v>
          </cell>
          <cell r="Z10">
            <v>0</v>
          </cell>
          <cell r="AA10">
            <v>0</v>
          </cell>
          <cell r="AB10">
            <v>68000</v>
          </cell>
          <cell r="AC10">
            <v>0</v>
          </cell>
        </row>
        <row r="11">
          <cell r="O11" t="str">
            <v>11G083</v>
          </cell>
          <cell r="P11" t="str">
            <v>ALBERT CITY</v>
          </cell>
          <cell r="Q11">
            <v>23631461</v>
          </cell>
          <cell r="R11">
            <v>191415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15015</v>
          </cell>
          <cell r="Y11">
            <v>210</v>
          </cell>
          <cell r="Z11">
            <v>6380</v>
          </cell>
          <cell r="AA11">
            <v>0</v>
          </cell>
          <cell r="AB11">
            <v>28960</v>
          </cell>
          <cell r="AC11">
            <v>0</v>
          </cell>
        </row>
        <row r="12">
          <cell r="O12" t="str">
            <v>68G641</v>
          </cell>
          <cell r="P12" t="str">
            <v>ALBIA</v>
          </cell>
          <cell r="Q12">
            <v>91624606</v>
          </cell>
          <cell r="R12">
            <v>742159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69000</v>
          </cell>
          <cell r="Y12">
            <v>0</v>
          </cell>
          <cell r="Z12">
            <v>24739</v>
          </cell>
          <cell r="AA12">
            <v>0</v>
          </cell>
          <cell r="AB12">
            <v>214526</v>
          </cell>
          <cell r="AC12">
            <v>265264</v>
          </cell>
        </row>
        <row r="13">
          <cell r="O13" t="str">
            <v>64G603</v>
          </cell>
          <cell r="P13" t="str">
            <v>ALBION</v>
          </cell>
          <cell r="Q13">
            <v>9934808</v>
          </cell>
          <cell r="R13">
            <v>80472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2682</v>
          </cell>
          <cell r="AA13">
            <v>0</v>
          </cell>
          <cell r="AB13">
            <v>6268</v>
          </cell>
          <cell r="AC13">
            <v>8997</v>
          </cell>
        </row>
        <row r="14">
          <cell r="O14" t="str">
            <v>57G537</v>
          </cell>
          <cell r="P14" t="str">
            <v>ALBURNETT</v>
          </cell>
          <cell r="Q14">
            <v>24388068</v>
          </cell>
          <cell r="R14">
            <v>197543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14300</v>
          </cell>
          <cell r="Y14">
            <v>0</v>
          </cell>
          <cell r="Z14">
            <v>6585</v>
          </cell>
          <cell r="AA14">
            <v>0</v>
          </cell>
          <cell r="AB14">
            <v>9085</v>
          </cell>
          <cell r="AC14">
            <v>8347</v>
          </cell>
        </row>
        <row r="15">
          <cell r="O15" t="str">
            <v>42G389</v>
          </cell>
          <cell r="P15" t="str">
            <v>ALDEN</v>
          </cell>
          <cell r="Q15">
            <v>19034762</v>
          </cell>
          <cell r="R15">
            <v>154182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27447</v>
          </cell>
          <cell r="Y15">
            <v>0</v>
          </cell>
          <cell r="Z15">
            <v>5139</v>
          </cell>
          <cell r="AA15">
            <v>0</v>
          </cell>
          <cell r="AB15">
            <v>30201</v>
          </cell>
          <cell r="AC15">
            <v>25062</v>
          </cell>
        </row>
        <row r="16">
          <cell r="O16" t="str">
            <v>35G330</v>
          </cell>
          <cell r="P16" t="str">
            <v>ALEXANDER</v>
          </cell>
          <cell r="Q16">
            <v>2758380</v>
          </cell>
          <cell r="R16">
            <v>20701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7500</v>
          </cell>
          <cell r="Y16">
            <v>4250</v>
          </cell>
          <cell r="Z16">
            <v>0</v>
          </cell>
          <cell r="AA16">
            <v>0</v>
          </cell>
          <cell r="AB16">
            <v>2738</v>
          </cell>
          <cell r="AC16">
            <v>791</v>
          </cell>
        </row>
        <row r="17">
          <cell r="O17" t="str">
            <v>55G517</v>
          </cell>
          <cell r="P17" t="str">
            <v>ALGONA</v>
          </cell>
          <cell r="Q17">
            <v>263830635</v>
          </cell>
          <cell r="R17">
            <v>2137028</v>
          </cell>
          <cell r="S17">
            <v>0</v>
          </cell>
          <cell r="T17">
            <v>26552</v>
          </cell>
          <cell r="U17">
            <v>0</v>
          </cell>
          <cell r="V17">
            <v>0</v>
          </cell>
          <cell r="W17">
            <v>0</v>
          </cell>
          <cell r="X17">
            <v>150221</v>
          </cell>
          <cell r="Y17">
            <v>0</v>
          </cell>
          <cell r="Z17">
            <v>0</v>
          </cell>
          <cell r="AA17">
            <v>23830.327500000003</v>
          </cell>
          <cell r="AB17">
            <v>400920</v>
          </cell>
          <cell r="AC17">
            <v>790217</v>
          </cell>
        </row>
        <row r="18">
          <cell r="O18" t="str">
            <v>77G712</v>
          </cell>
          <cell r="P18" t="str">
            <v>ALLEMAN</v>
          </cell>
          <cell r="Q18">
            <v>23009362</v>
          </cell>
          <cell r="R18">
            <v>186376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22041</v>
          </cell>
        </row>
        <row r="19">
          <cell r="O19" t="str">
            <v>93G890</v>
          </cell>
          <cell r="P19" t="str">
            <v>ALLERTON</v>
          </cell>
          <cell r="Q19">
            <v>10962164</v>
          </cell>
          <cell r="R19">
            <v>88794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11000</v>
          </cell>
          <cell r="Y19">
            <v>0</v>
          </cell>
          <cell r="Z19">
            <v>0</v>
          </cell>
          <cell r="AA19">
            <v>0</v>
          </cell>
          <cell r="AB19">
            <v>8000</v>
          </cell>
          <cell r="AC19">
            <v>4000</v>
          </cell>
        </row>
        <row r="20">
          <cell r="O20" t="str">
            <v>12G093</v>
          </cell>
          <cell r="P20" t="str">
            <v>ALLISON</v>
          </cell>
          <cell r="Q20">
            <v>26915153</v>
          </cell>
          <cell r="R20">
            <v>218013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22000</v>
          </cell>
          <cell r="Y20">
            <v>0</v>
          </cell>
          <cell r="Z20">
            <v>7267</v>
          </cell>
          <cell r="AA20">
            <v>0</v>
          </cell>
          <cell r="AB20">
            <v>30000</v>
          </cell>
          <cell r="AC20">
            <v>30000</v>
          </cell>
        </row>
        <row r="21">
          <cell r="O21" t="str">
            <v>11G084</v>
          </cell>
          <cell r="P21" t="str">
            <v>ALTA</v>
          </cell>
          <cell r="Q21">
            <v>59875406</v>
          </cell>
          <cell r="R21">
            <v>484991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53789</v>
          </cell>
          <cell r="AC21">
            <v>95320</v>
          </cell>
        </row>
        <row r="22">
          <cell r="O22" t="str">
            <v>19G161</v>
          </cell>
          <cell r="P22" t="str">
            <v>ALTA VISTA</v>
          </cell>
          <cell r="Q22">
            <v>4072772</v>
          </cell>
          <cell r="R22">
            <v>32989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18000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2500</v>
          </cell>
        </row>
        <row r="23">
          <cell r="O23" t="str">
            <v>84G798</v>
          </cell>
          <cell r="P23" t="str">
            <v>ALTON</v>
          </cell>
          <cell r="Q23">
            <v>60223605</v>
          </cell>
          <cell r="R23">
            <v>487811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19780</v>
          </cell>
          <cell r="Y23">
            <v>6561</v>
          </cell>
          <cell r="Z23">
            <v>0</v>
          </cell>
          <cell r="AA23">
            <v>0</v>
          </cell>
          <cell r="AB23">
            <v>0</v>
          </cell>
          <cell r="AC23">
            <v>71828</v>
          </cell>
        </row>
        <row r="24">
          <cell r="O24" t="str">
            <v>77G713</v>
          </cell>
          <cell r="P24" t="str">
            <v>ALTOONA</v>
          </cell>
          <cell r="Q24">
            <v>899956888</v>
          </cell>
          <cell r="R24">
            <v>7289651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1306981</v>
          </cell>
          <cell r="AC24">
            <v>0</v>
          </cell>
        </row>
        <row r="25">
          <cell r="O25" t="str">
            <v>60G568</v>
          </cell>
          <cell r="P25" t="str">
            <v>ALVORD</v>
          </cell>
          <cell r="Q25">
            <v>7006102</v>
          </cell>
          <cell r="R25">
            <v>56749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O26" t="str">
            <v>85G811</v>
          </cell>
          <cell r="P26" t="str">
            <v>AMES</v>
          </cell>
          <cell r="Q26">
            <v>3079908598</v>
          </cell>
          <cell r="R26">
            <v>17016779</v>
          </cell>
          <cell r="S26">
            <v>0</v>
          </cell>
          <cell r="T26">
            <v>1934521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2091970</v>
          </cell>
          <cell r="AB26">
            <v>0</v>
          </cell>
          <cell r="AC26">
            <v>0</v>
          </cell>
        </row>
        <row r="27">
          <cell r="O27" t="str">
            <v>53G492</v>
          </cell>
          <cell r="P27" t="str">
            <v>ANAMOSA</v>
          </cell>
          <cell r="Q27">
            <v>131485901</v>
          </cell>
          <cell r="R27">
            <v>1065036</v>
          </cell>
          <cell r="S27">
            <v>0</v>
          </cell>
          <cell r="T27">
            <v>0</v>
          </cell>
          <cell r="U27">
            <v>0</v>
          </cell>
          <cell r="V27">
            <v>17749</v>
          </cell>
          <cell r="W27">
            <v>0</v>
          </cell>
          <cell r="X27">
            <v>226614</v>
          </cell>
          <cell r="Y27">
            <v>0</v>
          </cell>
          <cell r="Z27">
            <v>35501</v>
          </cell>
          <cell r="AA27">
            <v>0</v>
          </cell>
          <cell r="AB27">
            <v>215310</v>
          </cell>
          <cell r="AC27">
            <v>283156</v>
          </cell>
        </row>
        <row r="28">
          <cell r="O28" t="str">
            <v>23G201</v>
          </cell>
          <cell r="P28" t="str">
            <v>ANDOVER</v>
          </cell>
          <cell r="Q28">
            <v>1832542</v>
          </cell>
          <cell r="R28">
            <v>14840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O29" t="str">
            <v>49G448</v>
          </cell>
          <cell r="P29" t="str">
            <v>ANDREW</v>
          </cell>
          <cell r="Q29">
            <v>8132771</v>
          </cell>
          <cell r="R29">
            <v>60935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3786</v>
          </cell>
          <cell r="Y29">
            <v>2000</v>
          </cell>
          <cell r="Z29">
            <v>2196</v>
          </cell>
          <cell r="AA29">
            <v>0</v>
          </cell>
          <cell r="AB29">
            <v>7805</v>
          </cell>
          <cell r="AC29">
            <v>2300</v>
          </cell>
        </row>
        <row r="30">
          <cell r="O30" t="str">
            <v>15G127</v>
          </cell>
          <cell r="P30" t="str">
            <v>ANITA</v>
          </cell>
          <cell r="Q30">
            <v>26607592</v>
          </cell>
          <cell r="R30">
            <v>215521</v>
          </cell>
          <cell r="S30">
            <v>0</v>
          </cell>
          <cell r="T30">
            <v>0</v>
          </cell>
          <cell r="U30">
            <v>0</v>
          </cell>
          <cell r="V30">
            <v>3592</v>
          </cell>
          <cell r="W30">
            <v>0</v>
          </cell>
          <cell r="X30">
            <v>29500</v>
          </cell>
          <cell r="Y30">
            <v>0</v>
          </cell>
          <cell r="Z30">
            <v>7184</v>
          </cell>
          <cell r="AA30">
            <v>0</v>
          </cell>
          <cell r="AB30">
            <v>28126</v>
          </cell>
          <cell r="AC30">
            <v>31336</v>
          </cell>
        </row>
        <row r="31">
          <cell r="O31" t="str">
            <v>77G714</v>
          </cell>
          <cell r="P31" t="str">
            <v>ANKENY</v>
          </cell>
          <cell r="Q31">
            <v>3549932642</v>
          </cell>
          <cell r="R31">
            <v>21654589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2129960</v>
          </cell>
          <cell r="AB31">
            <v>0</v>
          </cell>
          <cell r="AC31">
            <v>0</v>
          </cell>
        </row>
        <row r="32">
          <cell r="O32" t="str">
            <v>97G926</v>
          </cell>
          <cell r="P32" t="str">
            <v>ANTHON</v>
          </cell>
          <cell r="Q32">
            <v>12694691</v>
          </cell>
          <cell r="R32">
            <v>102827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10373</v>
          </cell>
          <cell r="Y32">
            <v>0</v>
          </cell>
          <cell r="Z32">
            <v>3420</v>
          </cell>
          <cell r="AA32">
            <v>0</v>
          </cell>
          <cell r="AB32">
            <v>0</v>
          </cell>
          <cell r="AC32">
            <v>0</v>
          </cell>
        </row>
        <row r="33">
          <cell r="O33" t="str">
            <v>12G094</v>
          </cell>
          <cell r="P33" t="str">
            <v>APLINGTON</v>
          </cell>
          <cell r="Q33">
            <v>29137379</v>
          </cell>
          <cell r="R33">
            <v>236013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52500</v>
          </cell>
          <cell r="Y33">
            <v>0</v>
          </cell>
          <cell r="Z33">
            <v>7867</v>
          </cell>
          <cell r="AA33">
            <v>9900</v>
          </cell>
          <cell r="AB33">
            <v>26957</v>
          </cell>
          <cell r="AC33">
            <v>72283</v>
          </cell>
        </row>
        <row r="34">
          <cell r="O34" t="str">
            <v>14G114</v>
          </cell>
          <cell r="P34" t="str">
            <v>ARCADIA</v>
          </cell>
          <cell r="Q34">
            <v>20706334</v>
          </cell>
          <cell r="R34">
            <v>167721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15000</v>
          </cell>
          <cell r="Y34">
            <v>0</v>
          </cell>
          <cell r="Z34">
            <v>5591</v>
          </cell>
          <cell r="AA34">
            <v>0</v>
          </cell>
          <cell r="AB34">
            <v>3000</v>
          </cell>
          <cell r="AC34">
            <v>2800</v>
          </cell>
        </row>
        <row r="35">
          <cell r="O35" t="str">
            <v>71G658</v>
          </cell>
          <cell r="P35" t="str">
            <v>ARCHER</v>
          </cell>
          <cell r="Q35">
            <v>2667168</v>
          </cell>
          <cell r="R35">
            <v>21604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O36" t="str">
            <v>12G095</v>
          </cell>
          <cell r="P36" t="str">
            <v>AREDALE</v>
          </cell>
          <cell r="Q36">
            <v>1328701</v>
          </cell>
          <cell r="R36">
            <v>10762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9500</v>
          </cell>
          <cell r="Y36">
            <v>0</v>
          </cell>
          <cell r="Z36">
            <v>359</v>
          </cell>
          <cell r="AA36">
            <v>0</v>
          </cell>
          <cell r="AB36">
            <v>1600</v>
          </cell>
          <cell r="AC36">
            <v>0</v>
          </cell>
        </row>
        <row r="37">
          <cell r="O37" t="str">
            <v>24G215</v>
          </cell>
          <cell r="P37" t="str">
            <v>ARION</v>
          </cell>
          <cell r="Q37">
            <v>1995846</v>
          </cell>
          <cell r="R37">
            <v>16166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3471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O38" t="str">
            <v>88G847</v>
          </cell>
          <cell r="P38" t="str">
            <v>ARISPE</v>
          </cell>
          <cell r="Q38">
            <v>2702164</v>
          </cell>
          <cell r="R38">
            <v>17973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O39" t="str">
            <v>33G309</v>
          </cell>
          <cell r="P39" t="str">
            <v>ARLINGTON</v>
          </cell>
          <cell r="Q39">
            <v>8643838</v>
          </cell>
          <cell r="R39">
            <v>70015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22000</v>
          </cell>
          <cell r="Y39">
            <v>1407</v>
          </cell>
          <cell r="Z39">
            <v>2334</v>
          </cell>
          <cell r="AA39">
            <v>0</v>
          </cell>
          <cell r="AB39">
            <v>7152</v>
          </cell>
          <cell r="AC39">
            <v>20970</v>
          </cell>
        </row>
        <row r="40">
          <cell r="O40" t="str">
            <v>32G303</v>
          </cell>
          <cell r="P40" t="str">
            <v>ARMSTRONG</v>
          </cell>
          <cell r="Q40">
            <v>27623522</v>
          </cell>
          <cell r="R40">
            <v>206969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21599</v>
          </cell>
          <cell r="Y40">
            <v>0</v>
          </cell>
          <cell r="Z40">
            <v>0</v>
          </cell>
          <cell r="AA40">
            <v>0</v>
          </cell>
          <cell r="AB40">
            <v>24000</v>
          </cell>
          <cell r="AC40">
            <v>20320</v>
          </cell>
        </row>
        <row r="41">
          <cell r="O41" t="str">
            <v>30G272</v>
          </cell>
          <cell r="P41" t="str">
            <v>ARNOLDS PARK</v>
          </cell>
          <cell r="Q41">
            <v>258691476</v>
          </cell>
          <cell r="R41">
            <v>1151177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O42" t="str">
            <v>47G436</v>
          </cell>
          <cell r="P42" t="str">
            <v>ARTHUR</v>
          </cell>
          <cell r="Q42">
            <v>3621814</v>
          </cell>
          <cell r="R42">
            <v>29337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12384</v>
          </cell>
          <cell r="Y42">
            <v>1539</v>
          </cell>
          <cell r="Z42">
            <v>978</v>
          </cell>
          <cell r="AA42">
            <v>0</v>
          </cell>
          <cell r="AB42">
            <v>7805</v>
          </cell>
          <cell r="AC42">
            <v>0</v>
          </cell>
        </row>
        <row r="43">
          <cell r="O43" t="str">
            <v>31G282</v>
          </cell>
          <cell r="P43" t="str">
            <v>ASBURY</v>
          </cell>
          <cell r="Q43">
            <v>228075465</v>
          </cell>
          <cell r="R43">
            <v>1847411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33000</v>
          </cell>
          <cell r="AA43">
            <v>0</v>
          </cell>
          <cell r="AB43">
            <v>0</v>
          </cell>
          <cell r="AC43">
            <v>121000</v>
          </cell>
        </row>
        <row r="44">
          <cell r="O44" t="str">
            <v>72G667</v>
          </cell>
          <cell r="P44" t="str">
            <v>ASHTON</v>
          </cell>
          <cell r="Q44">
            <v>11990952</v>
          </cell>
          <cell r="R44">
            <v>97127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14000</v>
          </cell>
          <cell r="Y44">
            <v>0</v>
          </cell>
          <cell r="Z44">
            <v>0</v>
          </cell>
          <cell r="AA44">
            <v>0</v>
          </cell>
          <cell r="AB44">
            <v>18500</v>
          </cell>
          <cell r="AC44">
            <v>18000</v>
          </cell>
        </row>
        <row r="45">
          <cell r="O45" t="str">
            <v>24G216</v>
          </cell>
          <cell r="P45" t="str">
            <v>ASPINWALL</v>
          </cell>
          <cell r="Q45">
            <v>5176605</v>
          </cell>
          <cell r="R45">
            <v>41929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1616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O46" t="str">
            <v>70G650</v>
          </cell>
          <cell r="P46" t="str">
            <v>ATALISSA</v>
          </cell>
          <cell r="Q46">
            <v>6169563</v>
          </cell>
          <cell r="R46">
            <v>49973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O47" t="str">
            <v>06G032</v>
          </cell>
          <cell r="P47" t="str">
            <v>ATKINS</v>
          </cell>
          <cell r="Q47">
            <v>68607408</v>
          </cell>
          <cell r="R47">
            <v>555720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38000</v>
          </cell>
          <cell r="AC47">
            <v>0</v>
          </cell>
        </row>
        <row r="48">
          <cell r="O48" t="str">
            <v>15G128</v>
          </cell>
          <cell r="P48" t="str">
            <v>ATLANTIC</v>
          </cell>
          <cell r="Q48">
            <v>224935230</v>
          </cell>
          <cell r="R48">
            <v>1821975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80045</v>
          </cell>
          <cell r="Y48">
            <v>0</v>
          </cell>
          <cell r="Z48">
            <v>60733</v>
          </cell>
          <cell r="AA48">
            <v>20244</v>
          </cell>
          <cell r="AB48">
            <v>787273</v>
          </cell>
          <cell r="AC48">
            <v>0</v>
          </cell>
        </row>
        <row r="49">
          <cell r="O49" t="str">
            <v>81G761</v>
          </cell>
          <cell r="P49" t="str">
            <v>AUBURN</v>
          </cell>
          <cell r="Q49">
            <v>5830545</v>
          </cell>
          <cell r="R49">
            <v>47227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9000</v>
          </cell>
          <cell r="Y49">
            <v>0</v>
          </cell>
          <cell r="Z49">
            <v>1574</v>
          </cell>
          <cell r="AA49">
            <v>0</v>
          </cell>
          <cell r="AB49">
            <v>8343</v>
          </cell>
          <cell r="AC49">
            <v>19647</v>
          </cell>
        </row>
        <row r="50">
          <cell r="O50" t="str">
            <v>05G027</v>
          </cell>
          <cell r="P50" t="str">
            <v>AUDUBON</v>
          </cell>
          <cell r="Q50">
            <v>52078219</v>
          </cell>
          <cell r="R50">
            <v>421834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85125</v>
          </cell>
          <cell r="Y50">
            <v>0</v>
          </cell>
          <cell r="Z50">
            <v>14061</v>
          </cell>
          <cell r="AA50">
            <v>0</v>
          </cell>
          <cell r="AB50">
            <v>150125</v>
          </cell>
          <cell r="AC50">
            <v>336095</v>
          </cell>
        </row>
        <row r="51">
          <cell r="O51" t="str">
            <v>18G153</v>
          </cell>
          <cell r="P51" t="str">
            <v>AURELIA</v>
          </cell>
          <cell r="Q51">
            <v>31560248</v>
          </cell>
          <cell r="R51">
            <v>255638</v>
          </cell>
          <cell r="S51">
            <v>0</v>
          </cell>
          <cell r="T51">
            <v>0</v>
          </cell>
          <cell r="U51">
            <v>2700</v>
          </cell>
          <cell r="V51">
            <v>0</v>
          </cell>
          <cell r="W51">
            <v>0</v>
          </cell>
          <cell r="X51">
            <v>28750</v>
          </cell>
          <cell r="Y51">
            <v>0</v>
          </cell>
          <cell r="Z51">
            <v>0</v>
          </cell>
          <cell r="AA51">
            <v>8000</v>
          </cell>
          <cell r="AB51">
            <v>43250</v>
          </cell>
          <cell r="AC51">
            <v>0</v>
          </cell>
        </row>
        <row r="52">
          <cell r="O52" t="str">
            <v>10G072</v>
          </cell>
          <cell r="P52" t="str">
            <v>AURORA</v>
          </cell>
          <cell r="Q52">
            <v>4005953</v>
          </cell>
          <cell r="R52">
            <v>32448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4675</v>
          </cell>
          <cell r="Y52">
            <v>0</v>
          </cell>
          <cell r="Z52">
            <v>1081</v>
          </cell>
          <cell r="AA52">
            <v>0</v>
          </cell>
          <cell r="AB52">
            <v>1656</v>
          </cell>
          <cell r="AC52">
            <v>0</v>
          </cell>
        </row>
        <row r="53">
          <cell r="O53" t="str">
            <v>78G729</v>
          </cell>
          <cell r="P53" t="str">
            <v>AVOCA</v>
          </cell>
          <cell r="Q53">
            <v>6419218</v>
          </cell>
          <cell r="R53">
            <v>51996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10097</v>
          </cell>
          <cell r="AC53">
            <v>0</v>
          </cell>
        </row>
        <row r="54">
          <cell r="O54" t="str">
            <v>74G683</v>
          </cell>
          <cell r="P54" t="str">
            <v>AYRSHIRE</v>
          </cell>
          <cell r="Q54">
            <v>1638085</v>
          </cell>
          <cell r="R54">
            <v>13268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2500</v>
          </cell>
          <cell r="AC54">
            <v>0</v>
          </cell>
        </row>
        <row r="55">
          <cell r="O55" t="str">
            <v>94G898</v>
          </cell>
          <cell r="P55" t="str">
            <v>BADGER</v>
          </cell>
          <cell r="Q55">
            <v>13675604</v>
          </cell>
          <cell r="R55">
            <v>110772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17890</v>
          </cell>
          <cell r="Y55">
            <v>10669</v>
          </cell>
          <cell r="Z55">
            <v>0</v>
          </cell>
          <cell r="AA55">
            <v>0</v>
          </cell>
          <cell r="AB55">
            <v>16124</v>
          </cell>
          <cell r="AC55">
            <v>0</v>
          </cell>
        </row>
        <row r="56">
          <cell r="O56" t="str">
            <v>39G362</v>
          </cell>
          <cell r="P56" t="str">
            <v>BAGLEY</v>
          </cell>
          <cell r="Q56">
            <v>4609119</v>
          </cell>
          <cell r="R56">
            <v>37334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10000</v>
          </cell>
          <cell r="Y56">
            <v>0</v>
          </cell>
          <cell r="Z56">
            <v>0</v>
          </cell>
          <cell r="AA56">
            <v>0</v>
          </cell>
          <cell r="AB56">
            <v>4100</v>
          </cell>
          <cell r="AC56">
            <v>0</v>
          </cell>
        </row>
        <row r="57">
          <cell r="O57" t="str">
            <v>49G449</v>
          </cell>
          <cell r="P57" t="str">
            <v>BALDWIN</v>
          </cell>
          <cell r="Q57">
            <v>2378056</v>
          </cell>
          <cell r="R57">
            <v>19262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4000</v>
          </cell>
          <cell r="Y57">
            <v>299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O58" t="str">
            <v>31G283</v>
          </cell>
          <cell r="P58" t="str">
            <v>BALLTOWN</v>
          </cell>
          <cell r="Q58">
            <v>3661657</v>
          </cell>
          <cell r="R58">
            <v>500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O59" t="str">
            <v>55G518</v>
          </cell>
          <cell r="P59" t="str">
            <v>BANCROFT</v>
          </cell>
          <cell r="Q59">
            <v>23971334</v>
          </cell>
          <cell r="R59">
            <v>194168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30000</v>
          </cell>
          <cell r="Y59">
            <v>0</v>
          </cell>
          <cell r="Z59">
            <v>6472</v>
          </cell>
          <cell r="AA59">
            <v>0</v>
          </cell>
          <cell r="AB59">
            <v>39099</v>
          </cell>
          <cell r="AC59">
            <v>0</v>
          </cell>
        </row>
        <row r="60">
          <cell r="O60" t="str">
            <v>31G284</v>
          </cell>
          <cell r="P60" t="str">
            <v>BANKSTON</v>
          </cell>
          <cell r="Q60">
            <v>1095802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O61" t="str">
            <v>62G584</v>
          </cell>
          <cell r="P61" t="str">
            <v>BARNES CITY</v>
          </cell>
          <cell r="Q61">
            <v>3154630</v>
          </cell>
          <cell r="R61">
            <v>25553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9617</v>
          </cell>
          <cell r="Y61">
            <v>0</v>
          </cell>
          <cell r="Z61">
            <v>0</v>
          </cell>
          <cell r="AA61">
            <v>0</v>
          </cell>
          <cell r="AB61">
            <v>1914</v>
          </cell>
          <cell r="AC61">
            <v>0</v>
          </cell>
        </row>
        <row r="62">
          <cell r="O62" t="str">
            <v>94G899</v>
          </cell>
          <cell r="P62" t="str">
            <v>BARNUM</v>
          </cell>
          <cell r="Q62">
            <v>3777094</v>
          </cell>
          <cell r="R62">
            <v>30594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4000</v>
          </cell>
          <cell r="Y62">
            <v>2336</v>
          </cell>
          <cell r="Z62">
            <v>1020</v>
          </cell>
          <cell r="AA62">
            <v>0</v>
          </cell>
          <cell r="AB62">
            <v>2000</v>
          </cell>
          <cell r="AC62">
            <v>0</v>
          </cell>
        </row>
        <row r="63">
          <cell r="O63" t="str">
            <v>19G162</v>
          </cell>
          <cell r="P63" t="str">
            <v>BASSETT</v>
          </cell>
          <cell r="Q63">
            <v>699385</v>
          </cell>
          <cell r="R63">
            <v>5650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O64" t="str">
            <v>51G475</v>
          </cell>
          <cell r="P64" t="str">
            <v>BATAVIA</v>
          </cell>
          <cell r="Q64">
            <v>8447271</v>
          </cell>
          <cell r="R64">
            <v>68423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O65" t="str">
            <v>47G437</v>
          </cell>
          <cell r="P65" t="str">
            <v>BATTLE CREEK</v>
          </cell>
          <cell r="Q65">
            <v>12329733</v>
          </cell>
          <cell r="R65">
            <v>99871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15000</v>
          </cell>
          <cell r="Y65">
            <v>2556</v>
          </cell>
          <cell r="Z65">
            <v>3329</v>
          </cell>
          <cell r="AA65">
            <v>0</v>
          </cell>
          <cell r="AB65">
            <v>8000</v>
          </cell>
          <cell r="AC65">
            <v>0</v>
          </cell>
        </row>
        <row r="66">
          <cell r="O66" t="str">
            <v>50G462</v>
          </cell>
          <cell r="P66" t="str">
            <v>BAXTER</v>
          </cell>
          <cell r="Q66">
            <v>22974417</v>
          </cell>
          <cell r="R66">
            <v>186093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35018</v>
          </cell>
          <cell r="Y66">
            <v>1700</v>
          </cell>
          <cell r="Z66">
            <v>6203</v>
          </cell>
          <cell r="AA66">
            <v>0</v>
          </cell>
          <cell r="AB66">
            <v>29147</v>
          </cell>
          <cell r="AC66">
            <v>35728</v>
          </cell>
        </row>
        <row r="67">
          <cell r="O67" t="str">
            <v>39G363</v>
          </cell>
          <cell r="P67" t="str">
            <v>BAYARD</v>
          </cell>
          <cell r="Q67">
            <v>12372907</v>
          </cell>
          <cell r="R67">
            <v>100221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12622</v>
          </cell>
          <cell r="Y67">
            <v>0</v>
          </cell>
          <cell r="Z67">
            <v>3341</v>
          </cell>
          <cell r="AA67">
            <v>0</v>
          </cell>
          <cell r="AB67">
            <v>13768</v>
          </cell>
          <cell r="AC67">
            <v>0</v>
          </cell>
        </row>
        <row r="68">
          <cell r="O68" t="str">
            <v>62G585</v>
          </cell>
          <cell r="P68" t="str">
            <v>BEACON</v>
          </cell>
          <cell r="Q68">
            <v>6933239</v>
          </cell>
          <cell r="R68">
            <v>56159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O69" t="str">
            <v>80G751</v>
          </cell>
          <cell r="P69" t="str">
            <v>BEACONSFIELD</v>
          </cell>
          <cell r="Q69">
            <v>329730</v>
          </cell>
          <cell r="R69">
            <v>2671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O70" t="str">
            <v>38G353</v>
          </cell>
          <cell r="P70" t="str">
            <v>BEAMAN</v>
          </cell>
          <cell r="Q70">
            <v>7037224</v>
          </cell>
          <cell r="R70">
            <v>57002</v>
          </cell>
          <cell r="S70">
            <v>0</v>
          </cell>
          <cell r="T70">
            <v>0</v>
          </cell>
          <cell r="U70">
            <v>0</v>
          </cell>
          <cell r="V70">
            <v>950</v>
          </cell>
          <cell r="W70">
            <v>0</v>
          </cell>
          <cell r="X70">
            <v>8074</v>
          </cell>
          <cell r="Y70">
            <v>0</v>
          </cell>
          <cell r="Z70">
            <v>1900</v>
          </cell>
          <cell r="AA70">
            <v>0</v>
          </cell>
          <cell r="AB70">
            <v>5475</v>
          </cell>
          <cell r="AC70">
            <v>3735</v>
          </cell>
        </row>
        <row r="71">
          <cell r="O71" t="str">
            <v>08G055</v>
          </cell>
          <cell r="P71" t="str">
            <v>BEAVER</v>
          </cell>
          <cell r="Q71">
            <v>3562987</v>
          </cell>
          <cell r="R71">
            <v>13063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O72" t="str">
            <v>87G838</v>
          </cell>
          <cell r="P72" t="str">
            <v>BEDFORD</v>
          </cell>
          <cell r="Q72">
            <v>30056195</v>
          </cell>
          <cell r="R72">
            <v>243455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80000</v>
          </cell>
          <cell r="Y72">
            <v>0</v>
          </cell>
          <cell r="Z72">
            <v>8115</v>
          </cell>
          <cell r="AA72">
            <v>0</v>
          </cell>
          <cell r="AB72">
            <v>16722</v>
          </cell>
          <cell r="AC72">
            <v>18809</v>
          </cell>
        </row>
        <row r="73">
          <cell r="O73" t="str">
            <v>06G033</v>
          </cell>
          <cell r="P73" t="str">
            <v>BELLE PLAINE</v>
          </cell>
          <cell r="Q73">
            <v>62704540</v>
          </cell>
          <cell r="R73">
            <v>507907</v>
          </cell>
          <cell r="S73">
            <v>0</v>
          </cell>
          <cell r="T73">
            <v>0</v>
          </cell>
          <cell r="U73">
            <v>8465</v>
          </cell>
          <cell r="V73">
            <v>0</v>
          </cell>
          <cell r="W73">
            <v>0</v>
          </cell>
          <cell r="X73">
            <v>117327</v>
          </cell>
          <cell r="Y73">
            <v>0</v>
          </cell>
          <cell r="Z73">
            <v>16930</v>
          </cell>
          <cell r="AA73">
            <v>0</v>
          </cell>
          <cell r="AB73">
            <v>89646</v>
          </cell>
          <cell r="AC73">
            <v>114486</v>
          </cell>
        </row>
        <row r="74">
          <cell r="O74" t="str">
            <v>49G450</v>
          </cell>
          <cell r="P74" t="str">
            <v>BELLEVUE</v>
          </cell>
          <cell r="Q74">
            <v>98334500</v>
          </cell>
          <cell r="R74">
            <v>796509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127181</v>
          </cell>
          <cell r="AC74">
            <v>159409</v>
          </cell>
        </row>
        <row r="75">
          <cell r="O75" t="str">
            <v>99G948</v>
          </cell>
          <cell r="P75" t="str">
            <v>BELMOND</v>
          </cell>
          <cell r="Q75">
            <v>70970214</v>
          </cell>
          <cell r="R75">
            <v>574859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93681</v>
          </cell>
          <cell r="Y75">
            <v>0</v>
          </cell>
          <cell r="Z75">
            <v>19162</v>
          </cell>
          <cell r="AA75">
            <v>0</v>
          </cell>
          <cell r="AB75">
            <v>72477</v>
          </cell>
          <cell r="AC75">
            <v>63685</v>
          </cell>
        </row>
        <row r="76">
          <cell r="O76" t="str">
            <v>16G135</v>
          </cell>
          <cell r="P76" t="str">
            <v>BENNETT</v>
          </cell>
          <cell r="Q76">
            <v>9106754</v>
          </cell>
          <cell r="R76">
            <v>73765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18937</v>
          </cell>
          <cell r="Y76">
            <v>1620</v>
          </cell>
          <cell r="Z76">
            <v>2459</v>
          </cell>
          <cell r="AA76">
            <v>0</v>
          </cell>
          <cell r="AB76">
            <v>11324</v>
          </cell>
          <cell r="AC76">
            <v>6590</v>
          </cell>
        </row>
        <row r="77">
          <cell r="O77" t="str">
            <v>80G752</v>
          </cell>
          <cell r="P77" t="str">
            <v>BENTON</v>
          </cell>
          <cell r="Q77">
            <v>602306</v>
          </cell>
          <cell r="R77">
            <v>4879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1700</v>
          </cell>
          <cell r="Y77">
            <v>0</v>
          </cell>
          <cell r="Z77">
            <v>163</v>
          </cell>
          <cell r="AA77">
            <v>0</v>
          </cell>
          <cell r="AB77">
            <v>90</v>
          </cell>
          <cell r="AC77">
            <v>0</v>
          </cell>
        </row>
        <row r="78">
          <cell r="O78" t="str">
            <v>08G056</v>
          </cell>
          <cell r="P78" t="str">
            <v>BERKLEY</v>
          </cell>
          <cell r="Q78">
            <v>465260</v>
          </cell>
          <cell r="R78">
            <v>1850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O79" t="str">
            <v>31G285</v>
          </cell>
          <cell r="P79" t="str">
            <v>BERNARD</v>
          </cell>
          <cell r="Q79">
            <v>2632636</v>
          </cell>
          <cell r="R79">
            <v>20797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O80" t="str">
            <v>57G538</v>
          </cell>
          <cell r="P80" t="str">
            <v>BERTRAM</v>
          </cell>
          <cell r="Q80">
            <v>17399561</v>
          </cell>
          <cell r="R80">
            <v>76558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O81" t="str">
            <v>82G770</v>
          </cell>
          <cell r="P81" t="str">
            <v>BETTENDORF</v>
          </cell>
          <cell r="Q81">
            <v>2381715505</v>
          </cell>
          <cell r="R81">
            <v>17862868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O82" t="str">
            <v>61G576</v>
          </cell>
          <cell r="P82" t="str">
            <v>BEVINGTON</v>
          </cell>
          <cell r="Q82">
            <v>5340334</v>
          </cell>
          <cell r="R82">
            <v>43257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O83" t="str">
            <v>89G854</v>
          </cell>
          <cell r="P83" t="str">
            <v>BIRMINGHAM</v>
          </cell>
          <cell r="Q83">
            <v>7180809</v>
          </cell>
          <cell r="R83">
            <v>58165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7600</v>
          </cell>
          <cell r="Y83">
            <v>0</v>
          </cell>
          <cell r="Z83">
            <v>0</v>
          </cell>
          <cell r="AA83">
            <v>0</v>
          </cell>
          <cell r="AB83">
            <v>8000</v>
          </cell>
          <cell r="AC83">
            <v>0</v>
          </cell>
        </row>
        <row r="84">
          <cell r="O84" t="str">
            <v>40G371</v>
          </cell>
          <cell r="P84" t="str">
            <v>BLAIRSBURG</v>
          </cell>
          <cell r="Q84">
            <v>4527163</v>
          </cell>
          <cell r="R84">
            <v>36670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1141</v>
          </cell>
          <cell r="AA84">
            <v>0</v>
          </cell>
          <cell r="AB84">
            <v>3579</v>
          </cell>
          <cell r="AC84">
            <v>0</v>
          </cell>
        </row>
        <row r="85">
          <cell r="O85" t="str">
            <v>06G034</v>
          </cell>
          <cell r="P85" t="str">
            <v>BLAIRSTOWN</v>
          </cell>
          <cell r="Q85">
            <v>17867961</v>
          </cell>
          <cell r="R85">
            <v>144730</v>
          </cell>
          <cell r="S85">
            <v>0</v>
          </cell>
          <cell r="T85">
            <v>0</v>
          </cell>
          <cell r="U85">
            <v>0</v>
          </cell>
          <cell r="V85">
            <v>2412</v>
          </cell>
          <cell r="W85">
            <v>0</v>
          </cell>
          <cell r="X85">
            <v>25000</v>
          </cell>
          <cell r="Y85">
            <v>0</v>
          </cell>
          <cell r="Z85">
            <v>4824</v>
          </cell>
          <cell r="AA85">
            <v>0</v>
          </cell>
          <cell r="AB85">
            <v>20745</v>
          </cell>
          <cell r="AC85">
            <v>0</v>
          </cell>
        </row>
        <row r="86">
          <cell r="O86" t="str">
            <v>90G863</v>
          </cell>
          <cell r="P86" t="str">
            <v>BLAKESBURG</v>
          </cell>
          <cell r="Q86">
            <v>4518248</v>
          </cell>
          <cell r="R86">
            <v>36598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4500</v>
          </cell>
          <cell r="Y86">
            <v>0</v>
          </cell>
          <cell r="Z86">
            <v>1220</v>
          </cell>
          <cell r="AA86">
            <v>0</v>
          </cell>
          <cell r="AB86">
            <v>7545</v>
          </cell>
          <cell r="AC86">
            <v>1300</v>
          </cell>
        </row>
        <row r="87">
          <cell r="O87" t="str">
            <v>73G672</v>
          </cell>
          <cell r="P87" t="str">
            <v>BLANCHARD</v>
          </cell>
          <cell r="Q87">
            <v>411241</v>
          </cell>
          <cell r="R87">
            <v>3060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O88" t="str">
            <v>67G631</v>
          </cell>
          <cell r="P88" t="str">
            <v>BLENCOE</v>
          </cell>
          <cell r="Q88">
            <v>3170833</v>
          </cell>
          <cell r="R88">
            <v>25684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10381</v>
          </cell>
          <cell r="Y88">
            <v>0</v>
          </cell>
          <cell r="Z88">
            <v>0</v>
          </cell>
          <cell r="AA88">
            <v>0</v>
          </cell>
          <cell r="AB88">
            <v>5832</v>
          </cell>
          <cell r="AC88">
            <v>6417</v>
          </cell>
        </row>
        <row r="89">
          <cell r="O89" t="str">
            <v>87G839</v>
          </cell>
          <cell r="P89" t="str">
            <v>BLOCKTON</v>
          </cell>
          <cell r="Q89">
            <v>1695875</v>
          </cell>
          <cell r="R89">
            <v>13737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10000</v>
          </cell>
          <cell r="Y89">
            <v>0</v>
          </cell>
          <cell r="Z89">
            <v>0</v>
          </cell>
          <cell r="AA89">
            <v>0</v>
          </cell>
          <cell r="AB89">
            <v>1600</v>
          </cell>
          <cell r="AC89">
            <v>0</v>
          </cell>
        </row>
        <row r="90">
          <cell r="O90" t="str">
            <v>26G242</v>
          </cell>
          <cell r="P90" t="str">
            <v>BLOOMFIELD</v>
          </cell>
          <cell r="Q90">
            <v>73536510</v>
          </cell>
          <cell r="R90">
            <v>595646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57220</v>
          </cell>
          <cell r="Y90">
            <v>0</v>
          </cell>
          <cell r="Z90">
            <v>19855</v>
          </cell>
          <cell r="AA90">
            <v>0</v>
          </cell>
          <cell r="AB90">
            <v>166641</v>
          </cell>
          <cell r="AC90">
            <v>208359</v>
          </cell>
        </row>
        <row r="91">
          <cell r="O91" t="str">
            <v>82G771</v>
          </cell>
          <cell r="P91" t="str">
            <v>BLUE GRASS</v>
          </cell>
          <cell r="Q91">
            <v>63302628</v>
          </cell>
          <cell r="R91">
            <v>512751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42439</v>
          </cell>
          <cell r="Y91">
            <v>0</v>
          </cell>
          <cell r="Z91">
            <v>0</v>
          </cell>
          <cell r="AA91">
            <v>0</v>
          </cell>
          <cell r="AB91">
            <v>72244</v>
          </cell>
          <cell r="AC91">
            <v>101994</v>
          </cell>
        </row>
        <row r="92">
          <cell r="O92" t="str">
            <v>46G425</v>
          </cell>
          <cell r="P92" t="str">
            <v>BODE</v>
          </cell>
          <cell r="Q92">
            <v>10729210</v>
          </cell>
          <cell r="R92">
            <v>86907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7500</v>
          </cell>
          <cell r="Y92">
            <v>0</v>
          </cell>
          <cell r="Z92">
            <v>2897</v>
          </cell>
          <cell r="AA92">
            <v>0</v>
          </cell>
          <cell r="AB92">
            <v>12000</v>
          </cell>
          <cell r="AC92">
            <v>0</v>
          </cell>
        </row>
        <row r="93">
          <cell r="O93" t="str">
            <v>89G855</v>
          </cell>
          <cell r="P93" t="str">
            <v>BONAPARTE</v>
          </cell>
          <cell r="Q93">
            <v>7814965</v>
          </cell>
          <cell r="R93">
            <v>63301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6428</v>
          </cell>
          <cell r="Y93">
            <v>0</v>
          </cell>
          <cell r="Z93">
            <v>0</v>
          </cell>
          <cell r="AA93">
            <v>0</v>
          </cell>
          <cell r="AB93">
            <v>8690</v>
          </cell>
          <cell r="AC93">
            <v>0</v>
          </cell>
        </row>
        <row r="94">
          <cell r="O94" t="str">
            <v>77G715</v>
          </cell>
          <cell r="P94" t="str">
            <v>BONDURANT</v>
          </cell>
          <cell r="Q94">
            <v>227044793</v>
          </cell>
          <cell r="R94">
            <v>1839063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57000</v>
          </cell>
          <cell r="Y94">
            <v>2747</v>
          </cell>
          <cell r="Z94">
            <v>0</v>
          </cell>
          <cell r="AA94">
            <v>0</v>
          </cell>
          <cell r="AB94">
            <v>253515</v>
          </cell>
          <cell r="AC94">
            <v>267939</v>
          </cell>
        </row>
        <row r="95">
          <cell r="O95" t="str">
            <v>08G057</v>
          </cell>
          <cell r="P95" t="str">
            <v>BOONE</v>
          </cell>
          <cell r="Q95">
            <v>388678601</v>
          </cell>
          <cell r="R95">
            <v>3148297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138885</v>
          </cell>
          <cell r="Y95">
            <v>0</v>
          </cell>
          <cell r="Z95">
            <v>0</v>
          </cell>
          <cell r="AA95">
            <v>450000</v>
          </cell>
          <cell r="AB95">
            <v>331350</v>
          </cell>
          <cell r="AC95">
            <v>1685000</v>
          </cell>
        </row>
        <row r="96">
          <cell r="O96" t="str">
            <v>25G229</v>
          </cell>
          <cell r="P96" t="str">
            <v>BOUTON</v>
          </cell>
          <cell r="Q96">
            <v>2501247</v>
          </cell>
          <cell r="R96">
            <v>20260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3672</v>
          </cell>
          <cell r="Y96">
            <v>0</v>
          </cell>
          <cell r="Z96">
            <v>675</v>
          </cell>
          <cell r="AA96">
            <v>0</v>
          </cell>
          <cell r="AB96">
            <v>3650</v>
          </cell>
          <cell r="AC96">
            <v>1815</v>
          </cell>
        </row>
        <row r="97">
          <cell r="O97" t="str">
            <v>08G058</v>
          </cell>
          <cell r="P97" t="str">
            <v>BOXHOLM</v>
          </cell>
          <cell r="Q97">
            <v>6805918</v>
          </cell>
          <cell r="R97">
            <v>45601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O98" t="str">
            <v>84G799</v>
          </cell>
          <cell r="P98" t="str">
            <v>BOYDEN</v>
          </cell>
          <cell r="Q98">
            <v>23612917</v>
          </cell>
          <cell r="R98">
            <v>191265</v>
          </cell>
          <cell r="S98">
            <v>0</v>
          </cell>
          <cell r="T98">
            <v>0</v>
          </cell>
          <cell r="U98">
            <v>0</v>
          </cell>
          <cell r="V98">
            <v>3188</v>
          </cell>
          <cell r="W98">
            <v>0</v>
          </cell>
          <cell r="X98">
            <v>31000</v>
          </cell>
          <cell r="Y98">
            <v>0</v>
          </cell>
          <cell r="Z98">
            <v>6375</v>
          </cell>
          <cell r="AA98">
            <v>0</v>
          </cell>
          <cell r="AB98">
            <v>0</v>
          </cell>
          <cell r="AC98">
            <v>0</v>
          </cell>
        </row>
        <row r="99">
          <cell r="O99" t="str">
            <v>73G673</v>
          </cell>
          <cell r="P99" t="str">
            <v>BRADDYVILLE</v>
          </cell>
          <cell r="Q99">
            <v>3755643</v>
          </cell>
          <cell r="R99">
            <v>30421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O100" t="str">
            <v>46G426</v>
          </cell>
          <cell r="P100" t="str">
            <v>BRADGATE</v>
          </cell>
          <cell r="Q100">
            <v>3617250</v>
          </cell>
          <cell r="R100">
            <v>29300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2000</v>
          </cell>
          <cell r="Y100">
            <v>0</v>
          </cell>
          <cell r="Z100">
            <v>977</v>
          </cell>
          <cell r="AA100">
            <v>0</v>
          </cell>
          <cell r="AB100">
            <v>1000</v>
          </cell>
          <cell r="AC100">
            <v>0</v>
          </cell>
        </row>
        <row r="101">
          <cell r="O101" t="str">
            <v>10G073</v>
          </cell>
          <cell r="P101" t="str">
            <v>BRANDON</v>
          </cell>
          <cell r="Q101">
            <v>6371652</v>
          </cell>
          <cell r="R101">
            <v>51610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7979</v>
          </cell>
          <cell r="Y101">
            <v>250</v>
          </cell>
          <cell r="Z101">
            <v>0</v>
          </cell>
          <cell r="AA101">
            <v>0</v>
          </cell>
          <cell r="AB101">
            <v>5980</v>
          </cell>
          <cell r="AC101">
            <v>1920</v>
          </cell>
        </row>
        <row r="102">
          <cell r="O102" t="str">
            <v>05G028</v>
          </cell>
          <cell r="P102" t="str">
            <v>BRAYTON</v>
          </cell>
          <cell r="Q102">
            <v>1596353</v>
          </cell>
          <cell r="R102">
            <v>12930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11500</v>
          </cell>
          <cell r="Y102">
            <v>0</v>
          </cell>
          <cell r="Z102">
            <v>431</v>
          </cell>
          <cell r="AA102">
            <v>0</v>
          </cell>
          <cell r="AB102">
            <v>4780</v>
          </cell>
          <cell r="AC102">
            <v>3000</v>
          </cell>
        </row>
        <row r="103">
          <cell r="O103" t="str">
            <v>14G115</v>
          </cell>
          <cell r="P103" t="str">
            <v>BREDA</v>
          </cell>
          <cell r="Q103">
            <v>18892899</v>
          </cell>
          <cell r="R103">
            <v>153032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12000</v>
          </cell>
          <cell r="Y103">
            <v>0</v>
          </cell>
          <cell r="Z103">
            <v>5101</v>
          </cell>
          <cell r="AA103">
            <v>0</v>
          </cell>
          <cell r="AB103">
            <v>10000</v>
          </cell>
          <cell r="AC103">
            <v>12250</v>
          </cell>
        </row>
        <row r="104">
          <cell r="O104" t="str">
            <v>01G002</v>
          </cell>
          <cell r="P104" t="str">
            <v>BRIDGEWATER</v>
          </cell>
          <cell r="Q104">
            <v>2333047</v>
          </cell>
          <cell r="R104">
            <v>18198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4200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O105" t="str">
            <v>92G883</v>
          </cell>
          <cell r="P105" t="str">
            <v>BRIGHTON</v>
          </cell>
          <cell r="Q105">
            <v>11452905</v>
          </cell>
          <cell r="R105">
            <v>92769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8000</v>
          </cell>
          <cell r="Y105">
            <v>1000</v>
          </cell>
          <cell r="Z105">
            <v>3092</v>
          </cell>
          <cell r="AA105">
            <v>0</v>
          </cell>
          <cell r="AB105">
            <v>8500</v>
          </cell>
          <cell r="AC105">
            <v>3350</v>
          </cell>
        </row>
        <row r="106">
          <cell r="O106" t="str">
            <v>12G096</v>
          </cell>
          <cell r="P106" t="str">
            <v>BRISTOW</v>
          </cell>
          <cell r="Q106">
            <v>2280845</v>
          </cell>
          <cell r="R106">
            <v>18475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9310</v>
          </cell>
          <cell r="Y106">
            <v>0</v>
          </cell>
          <cell r="Z106">
            <v>616</v>
          </cell>
          <cell r="AA106">
            <v>0</v>
          </cell>
          <cell r="AB106">
            <v>1963</v>
          </cell>
          <cell r="AC106">
            <v>0</v>
          </cell>
        </row>
        <row r="107">
          <cell r="O107" t="str">
            <v>41G380</v>
          </cell>
          <cell r="P107" t="str">
            <v>BRITT</v>
          </cell>
          <cell r="Q107">
            <v>57356904</v>
          </cell>
          <cell r="R107">
            <v>464591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56000</v>
          </cell>
          <cell r="Y107">
            <v>0</v>
          </cell>
          <cell r="Z107">
            <v>15486</v>
          </cell>
          <cell r="AA107">
            <v>0</v>
          </cell>
          <cell r="AB107">
            <v>75000</v>
          </cell>
          <cell r="AC107">
            <v>50000</v>
          </cell>
        </row>
        <row r="108">
          <cell r="O108" t="str">
            <v>97G927</v>
          </cell>
          <cell r="P108" t="str">
            <v>BRONSON</v>
          </cell>
          <cell r="Q108">
            <v>7533185</v>
          </cell>
          <cell r="R108">
            <v>61019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8000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O109" t="str">
            <v>79G743</v>
          </cell>
          <cell r="P109" t="str">
            <v>BROOKLYN</v>
          </cell>
          <cell r="Q109">
            <v>27814207</v>
          </cell>
          <cell r="R109">
            <v>225295</v>
          </cell>
          <cell r="S109">
            <v>0</v>
          </cell>
          <cell r="T109">
            <v>0</v>
          </cell>
          <cell r="U109">
            <v>0</v>
          </cell>
          <cell r="V109">
            <v>3755</v>
          </cell>
          <cell r="W109">
            <v>0</v>
          </cell>
          <cell r="X109">
            <v>60000</v>
          </cell>
          <cell r="Y109">
            <v>0</v>
          </cell>
          <cell r="Z109">
            <v>0</v>
          </cell>
          <cell r="AA109">
            <v>0</v>
          </cell>
          <cell r="AB109">
            <v>22115</v>
          </cell>
          <cell r="AC109">
            <v>49525</v>
          </cell>
        </row>
        <row r="110">
          <cell r="O110" t="str">
            <v>75G693</v>
          </cell>
          <cell r="P110" t="str">
            <v>BRUNSVILLE</v>
          </cell>
          <cell r="Q110">
            <v>8157758</v>
          </cell>
          <cell r="R110">
            <v>62500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O111" t="str">
            <v>24G217</v>
          </cell>
          <cell r="P111" t="str">
            <v>BUCK GROVE</v>
          </cell>
          <cell r="Q111">
            <v>678298</v>
          </cell>
          <cell r="R111">
            <v>5494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1450</v>
          </cell>
          <cell r="Y111">
            <v>0</v>
          </cell>
          <cell r="Z111">
            <v>183</v>
          </cell>
          <cell r="AA111">
            <v>0</v>
          </cell>
          <cell r="AB111">
            <v>224</v>
          </cell>
          <cell r="AC111">
            <v>0</v>
          </cell>
        </row>
        <row r="112">
          <cell r="O112" t="str">
            <v>42G390</v>
          </cell>
          <cell r="P112" t="str">
            <v>BUCKEYE</v>
          </cell>
          <cell r="Q112">
            <v>4221258</v>
          </cell>
          <cell r="R112">
            <v>34192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9000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O113" t="str">
            <v>82G772</v>
          </cell>
          <cell r="P113" t="str">
            <v>BUFFALO</v>
          </cell>
          <cell r="Q113">
            <v>83934855</v>
          </cell>
          <cell r="R113">
            <v>679872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85500</v>
          </cell>
          <cell r="AC113">
            <v>52382</v>
          </cell>
        </row>
        <row r="114">
          <cell r="O114" t="str">
            <v>95G911</v>
          </cell>
          <cell r="P114" t="str">
            <v>BUFFALO CENTER</v>
          </cell>
          <cell r="Q114">
            <v>21466097</v>
          </cell>
          <cell r="R114">
            <v>173875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44000</v>
          </cell>
          <cell r="Y114">
            <v>0</v>
          </cell>
          <cell r="Z114">
            <v>5796</v>
          </cell>
          <cell r="AA114">
            <v>0</v>
          </cell>
          <cell r="AB114">
            <v>27000</v>
          </cell>
          <cell r="AC114">
            <v>0</v>
          </cell>
        </row>
        <row r="115">
          <cell r="O115" t="str">
            <v>29G267</v>
          </cell>
          <cell r="P115" t="str">
            <v>BURLINGTON</v>
          </cell>
          <cell r="Q115">
            <v>759662082</v>
          </cell>
          <cell r="R115">
            <v>6153263</v>
          </cell>
          <cell r="S115">
            <v>0</v>
          </cell>
          <cell r="T115">
            <v>171350</v>
          </cell>
          <cell r="U115">
            <v>0</v>
          </cell>
          <cell r="V115">
            <v>102530</v>
          </cell>
          <cell r="W115">
            <v>0</v>
          </cell>
          <cell r="X115">
            <v>135120</v>
          </cell>
          <cell r="Y115">
            <v>0</v>
          </cell>
          <cell r="Z115">
            <v>205070</v>
          </cell>
          <cell r="AA115">
            <v>1106480</v>
          </cell>
          <cell r="AB115">
            <v>178310</v>
          </cell>
          <cell r="AC115">
            <v>1114770</v>
          </cell>
        </row>
        <row r="116">
          <cell r="O116" t="str">
            <v>55G519</v>
          </cell>
          <cell r="P116" t="str">
            <v>BURT</v>
          </cell>
          <cell r="Q116">
            <v>8576665</v>
          </cell>
          <cell r="R116">
            <v>69471</v>
          </cell>
          <cell r="S116">
            <v>0</v>
          </cell>
          <cell r="T116">
            <v>0</v>
          </cell>
          <cell r="U116">
            <v>0</v>
          </cell>
          <cell r="V116">
            <v>1158</v>
          </cell>
          <cell r="W116">
            <v>0</v>
          </cell>
          <cell r="X116">
            <v>23100</v>
          </cell>
          <cell r="Y116">
            <v>0</v>
          </cell>
          <cell r="Z116">
            <v>2316</v>
          </cell>
          <cell r="AA116">
            <v>0</v>
          </cell>
          <cell r="AB116">
            <v>10000</v>
          </cell>
          <cell r="AC116">
            <v>8000</v>
          </cell>
        </row>
        <row r="117">
          <cell r="O117" t="str">
            <v>63G593</v>
          </cell>
          <cell r="P117" t="str">
            <v>BUSSEY</v>
          </cell>
          <cell r="Q117">
            <v>5104565</v>
          </cell>
          <cell r="R117">
            <v>41347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11000</v>
          </cell>
          <cell r="Y117">
            <v>0</v>
          </cell>
          <cell r="Z117">
            <v>0</v>
          </cell>
          <cell r="AA117">
            <v>0</v>
          </cell>
          <cell r="AB117">
            <v>8000</v>
          </cell>
          <cell r="AC117">
            <v>4000</v>
          </cell>
        </row>
        <row r="118">
          <cell r="O118" t="str">
            <v>23G202</v>
          </cell>
          <cell r="P118" t="str">
            <v>CALAMUS</v>
          </cell>
          <cell r="Q118">
            <v>8874395</v>
          </cell>
          <cell r="R118">
            <v>71883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2396</v>
          </cell>
          <cell r="AA118">
            <v>0</v>
          </cell>
          <cell r="AB118">
            <v>10946</v>
          </cell>
          <cell r="AC118">
            <v>0</v>
          </cell>
        </row>
        <row r="119">
          <cell r="O119" t="str">
            <v>94G900</v>
          </cell>
          <cell r="P119" t="str">
            <v>CALLENDER</v>
          </cell>
          <cell r="Q119">
            <v>7410691</v>
          </cell>
          <cell r="R119">
            <v>60027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8200</v>
          </cell>
          <cell r="Y119">
            <v>7500</v>
          </cell>
          <cell r="Z119">
            <v>2001</v>
          </cell>
          <cell r="AA119">
            <v>0</v>
          </cell>
          <cell r="AB119">
            <v>16082</v>
          </cell>
          <cell r="AC119">
            <v>10860</v>
          </cell>
        </row>
        <row r="120">
          <cell r="O120" t="str">
            <v>96G918</v>
          </cell>
          <cell r="P120" t="str">
            <v>CALMAR</v>
          </cell>
          <cell r="Q120">
            <v>35134033</v>
          </cell>
          <cell r="R120">
            <v>284586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33000</v>
          </cell>
          <cell r="Y120">
            <v>0</v>
          </cell>
          <cell r="Z120">
            <v>9486</v>
          </cell>
          <cell r="AA120">
            <v>0</v>
          </cell>
          <cell r="AB120">
            <v>41917</v>
          </cell>
          <cell r="AC120">
            <v>42628</v>
          </cell>
        </row>
        <row r="121">
          <cell r="O121" t="str">
            <v>71G659</v>
          </cell>
          <cell r="P121" t="str">
            <v>CALUMET</v>
          </cell>
          <cell r="Q121">
            <v>3893005</v>
          </cell>
          <cell r="R121">
            <v>31533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12242</v>
          </cell>
          <cell r="Y121">
            <v>0</v>
          </cell>
          <cell r="Z121">
            <v>1051</v>
          </cell>
          <cell r="AA121">
            <v>0</v>
          </cell>
          <cell r="AB121">
            <v>3147</v>
          </cell>
          <cell r="AC121">
            <v>0</v>
          </cell>
        </row>
        <row r="122">
          <cell r="O122" t="str">
            <v>23G203</v>
          </cell>
          <cell r="P122" t="str">
            <v>CAMANCHE</v>
          </cell>
          <cell r="Q122">
            <v>181167260</v>
          </cell>
          <cell r="R122">
            <v>1467455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24511</v>
          </cell>
          <cell r="AA122">
            <v>197797</v>
          </cell>
          <cell r="AB122">
            <v>84575</v>
          </cell>
          <cell r="AC122">
            <v>23723</v>
          </cell>
        </row>
        <row r="123">
          <cell r="O123" t="str">
            <v>85G812</v>
          </cell>
          <cell r="P123" t="str">
            <v>CAMBRIDGE</v>
          </cell>
          <cell r="Q123">
            <v>13183523</v>
          </cell>
          <cell r="R123">
            <v>106787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O124" t="str">
            <v>89G856</v>
          </cell>
          <cell r="P124" t="str">
            <v>CANTRIL</v>
          </cell>
          <cell r="Q124">
            <v>6124301</v>
          </cell>
          <cell r="R124">
            <v>49607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15750</v>
          </cell>
          <cell r="Y124">
            <v>337</v>
          </cell>
          <cell r="Z124">
            <v>1654</v>
          </cell>
          <cell r="AA124">
            <v>0</v>
          </cell>
          <cell r="AB124">
            <v>1485</v>
          </cell>
          <cell r="AC124">
            <v>0</v>
          </cell>
        </row>
        <row r="125">
          <cell r="O125" t="str">
            <v>02G006</v>
          </cell>
          <cell r="P125" t="str">
            <v>CARBON</v>
          </cell>
          <cell r="Q125">
            <v>465807</v>
          </cell>
          <cell r="R125">
            <v>3773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100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O126" t="str">
            <v>91G870</v>
          </cell>
          <cell r="P126" t="str">
            <v>CARLISLE</v>
          </cell>
          <cell r="Q126">
            <v>147524959</v>
          </cell>
          <cell r="R126">
            <v>1194952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108000</v>
          </cell>
          <cell r="Y126">
            <v>5022</v>
          </cell>
          <cell r="Z126">
            <v>0</v>
          </cell>
          <cell r="AA126">
            <v>0</v>
          </cell>
          <cell r="AB126">
            <v>137198</v>
          </cell>
          <cell r="AC126">
            <v>87175</v>
          </cell>
        </row>
        <row r="127">
          <cell r="O127" t="str">
            <v>66G623</v>
          </cell>
          <cell r="P127" t="str">
            <v>CARPENTER</v>
          </cell>
          <cell r="Q127">
            <v>2150311</v>
          </cell>
          <cell r="R127">
            <v>17418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O128" t="str">
            <v>14G116</v>
          </cell>
          <cell r="P128" t="str">
            <v>CARROLL</v>
          </cell>
          <cell r="Q128">
            <v>523413404</v>
          </cell>
          <cell r="R128">
            <v>4239649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150000</v>
          </cell>
          <cell r="Y128">
            <v>0</v>
          </cell>
          <cell r="Z128">
            <v>0</v>
          </cell>
          <cell r="AA128">
            <v>244282</v>
          </cell>
          <cell r="AB128">
            <v>488756</v>
          </cell>
          <cell r="AC128">
            <v>146962</v>
          </cell>
        </row>
        <row r="129">
          <cell r="O129" t="str">
            <v>78G730</v>
          </cell>
          <cell r="P129" t="str">
            <v>CARSON</v>
          </cell>
          <cell r="Q129">
            <v>23065882</v>
          </cell>
          <cell r="R129">
            <v>186834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O130" t="str">
            <v>78G731</v>
          </cell>
          <cell r="P130" t="str">
            <v>CARTER LAKE</v>
          </cell>
          <cell r="Q130">
            <v>123701195</v>
          </cell>
          <cell r="R130">
            <v>1001980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57970</v>
          </cell>
          <cell r="Y130">
            <v>0</v>
          </cell>
          <cell r="Z130">
            <v>0</v>
          </cell>
          <cell r="AA130">
            <v>0</v>
          </cell>
          <cell r="AB130">
            <v>138952</v>
          </cell>
          <cell r="AC130">
            <v>108698</v>
          </cell>
        </row>
        <row r="131">
          <cell r="O131" t="str">
            <v>31G286</v>
          </cell>
          <cell r="P131" t="str">
            <v>CASCADE</v>
          </cell>
          <cell r="Q131">
            <v>97162706</v>
          </cell>
          <cell r="R131">
            <v>787017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22000</v>
          </cell>
        </row>
        <row r="132">
          <cell r="O132" t="str">
            <v>39G364</v>
          </cell>
          <cell r="P132" t="str">
            <v>CASEY</v>
          </cell>
          <cell r="Q132">
            <v>9755474</v>
          </cell>
          <cell r="R132">
            <v>79019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42000</v>
          </cell>
          <cell r="Y132">
            <v>0</v>
          </cell>
          <cell r="Z132">
            <v>2537</v>
          </cell>
          <cell r="AA132">
            <v>0</v>
          </cell>
          <cell r="AB132">
            <v>8625</v>
          </cell>
          <cell r="AC132">
            <v>31925</v>
          </cell>
        </row>
        <row r="133">
          <cell r="O133" t="str">
            <v>96G919</v>
          </cell>
          <cell r="P133" t="str">
            <v>CASTALIA</v>
          </cell>
          <cell r="Q133">
            <v>3457585</v>
          </cell>
          <cell r="R133">
            <v>28006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O134" t="str">
            <v>67G632</v>
          </cell>
          <cell r="P134" t="str">
            <v>CASTANA</v>
          </cell>
          <cell r="Q134">
            <v>1520428</v>
          </cell>
          <cell r="R134">
            <v>12315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O135" t="str">
            <v>07G046</v>
          </cell>
          <cell r="P135" t="str">
            <v>CEDAR FALLS</v>
          </cell>
          <cell r="Q135">
            <v>1955185106</v>
          </cell>
          <cell r="R135">
            <v>15836999</v>
          </cell>
          <cell r="S135">
            <v>0</v>
          </cell>
          <cell r="T135">
            <v>418390</v>
          </cell>
          <cell r="U135">
            <v>0</v>
          </cell>
          <cell r="V135">
            <v>0</v>
          </cell>
          <cell r="W135">
            <v>0</v>
          </cell>
          <cell r="X135">
            <v>256690</v>
          </cell>
          <cell r="Y135">
            <v>398090</v>
          </cell>
          <cell r="Z135">
            <v>0</v>
          </cell>
          <cell r="AA135">
            <v>1497800</v>
          </cell>
          <cell r="AB135">
            <v>1351380</v>
          </cell>
          <cell r="AC135">
            <v>248300</v>
          </cell>
        </row>
        <row r="136">
          <cell r="O136" t="str">
            <v>57G539</v>
          </cell>
          <cell r="P136" t="str">
            <v>CEDAR RAPIDS</v>
          </cell>
          <cell r="Q136">
            <v>6842869326</v>
          </cell>
          <cell r="R136">
            <v>55427242</v>
          </cell>
          <cell r="S136">
            <v>0</v>
          </cell>
          <cell r="T136">
            <v>5528149</v>
          </cell>
          <cell r="U136">
            <v>0</v>
          </cell>
          <cell r="V136">
            <v>0</v>
          </cell>
          <cell r="W136">
            <v>0</v>
          </cell>
          <cell r="X136">
            <v>1018356</v>
          </cell>
          <cell r="Y136">
            <v>0</v>
          </cell>
          <cell r="Z136">
            <v>0</v>
          </cell>
          <cell r="AA136">
            <v>5474295</v>
          </cell>
          <cell r="AB136">
            <v>5200375</v>
          </cell>
          <cell r="AC136">
            <v>11263431</v>
          </cell>
        </row>
        <row r="137">
          <cell r="O137" t="str">
            <v>57G540</v>
          </cell>
          <cell r="P137" t="str">
            <v>CENTER POINT</v>
          </cell>
          <cell r="Q137">
            <v>91585940</v>
          </cell>
          <cell r="R137">
            <v>741846</v>
          </cell>
          <cell r="S137">
            <v>0</v>
          </cell>
          <cell r="T137">
            <v>0</v>
          </cell>
          <cell r="U137">
            <v>0</v>
          </cell>
          <cell r="V137">
            <v>12364</v>
          </cell>
          <cell r="W137">
            <v>0</v>
          </cell>
          <cell r="X137">
            <v>4000</v>
          </cell>
          <cell r="Y137">
            <v>0</v>
          </cell>
          <cell r="Z137">
            <v>24728</v>
          </cell>
          <cell r="AA137">
            <v>0</v>
          </cell>
          <cell r="AB137">
            <v>54850</v>
          </cell>
          <cell r="AC137">
            <v>85950</v>
          </cell>
        </row>
        <row r="138">
          <cell r="O138" t="str">
            <v>04G016</v>
          </cell>
          <cell r="P138" t="str">
            <v>CENTERVILLE</v>
          </cell>
          <cell r="Q138">
            <v>133385942</v>
          </cell>
          <cell r="R138">
            <v>1080426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77000</v>
          </cell>
          <cell r="Y138">
            <v>4422</v>
          </cell>
          <cell r="Z138">
            <v>36014</v>
          </cell>
          <cell r="AA138">
            <v>192648</v>
          </cell>
          <cell r="AB138">
            <v>212431</v>
          </cell>
          <cell r="AC138">
            <v>439662</v>
          </cell>
        </row>
        <row r="139">
          <cell r="O139" t="str">
            <v>57G541</v>
          </cell>
          <cell r="P139" t="str">
            <v>CENTRAL CITY</v>
          </cell>
          <cell r="Q139">
            <v>42212581</v>
          </cell>
          <cell r="R139">
            <v>341922</v>
          </cell>
          <cell r="S139">
            <v>0</v>
          </cell>
          <cell r="T139">
            <v>0</v>
          </cell>
          <cell r="U139">
            <v>0</v>
          </cell>
          <cell r="V139">
            <v>5699</v>
          </cell>
          <cell r="W139">
            <v>0</v>
          </cell>
          <cell r="X139">
            <v>19297</v>
          </cell>
          <cell r="Y139">
            <v>0</v>
          </cell>
          <cell r="Z139">
            <v>0</v>
          </cell>
          <cell r="AA139">
            <v>0</v>
          </cell>
          <cell r="AB139">
            <v>39803</v>
          </cell>
          <cell r="AC139">
            <v>23320</v>
          </cell>
        </row>
        <row r="140">
          <cell r="O140" t="str">
            <v>31G287</v>
          </cell>
          <cell r="P140" t="str">
            <v>CENTRALIA</v>
          </cell>
          <cell r="Q140">
            <v>4282251</v>
          </cell>
          <cell r="R140">
            <v>12490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O141" t="str">
            <v>59G563</v>
          </cell>
          <cell r="P141" t="str">
            <v>CHARITON</v>
          </cell>
          <cell r="Q141">
            <v>97785850</v>
          </cell>
          <cell r="R141">
            <v>792065</v>
          </cell>
          <cell r="S141">
            <v>0</v>
          </cell>
          <cell r="T141">
            <v>0</v>
          </cell>
          <cell r="U141">
            <v>70000</v>
          </cell>
          <cell r="V141">
            <v>0</v>
          </cell>
          <cell r="W141">
            <v>0</v>
          </cell>
          <cell r="X141">
            <v>95000</v>
          </cell>
          <cell r="Y141">
            <v>0</v>
          </cell>
          <cell r="Z141">
            <v>26402</v>
          </cell>
          <cell r="AA141">
            <v>0</v>
          </cell>
          <cell r="AB141">
            <v>190000</v>
          </cell>
          <cell r="AC141">
            <v>220000</v>
          </cell>
        </row>
        <row r="142">
          <cell r="O142" t="str">
            <v>34G323</v>
          </cell>
          <cell r="P142" t="str">
            <v>CHARLES CITY</v>
          </cell>
          <cell r="Q142">
            <v>260010380</v>
          </cell>
          <cell r="R142">
            <v>2106084</v>
          </cell>
          <cell r="S142">
            <v>0</v>
          </cell>
          <cell r="T142">
            <v>88796</v>
          </cell>
          <cell r="U142">
            <v>0</v>
          </cell>
          <cell r="V142">
            <v>0</v>
          </cell>
          <cell r="W142">
            <v>0</v>
          </cell>
          <cell r="X142">
            <v>122756</v>
          </cell>
          <cell r="Y142">
            <v>1913</v>
          </cell>
          <cell r="Z142">
            <v>70203</v>
          </cell>
          <cell r="AA142">
            <v>228163</v>
          </cell>
          <cell r="AB142">
            <v>215487</v>
          </cell>
          <cell r="AC142">
            <v>823923</v>
          </cell>
        </row>
        <row r="143">
          <cell r="O143" t="str">
            <v>23G204</v>
          </cell>
          <cell r="P143" t="str">
            <v>CHARLOTTE</v>
          </cell>
          <cell r="Q143">
            <v>7795727</v>
          </cell>
          <cell r="R143">
            <v>63145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2105</v>
          </cell>
          <cell r="AA143">
            <v>0</v>
          </cell>
          <cell r="AB143">
            <v>6020</v>
          </cell>
          <cell r="AC143">
            <v>0</v>
          </cell>
        </row>
        <row r="144">
          <cell r="O144" t="str">
            <v>24G218</v>
          </cell>
          <cell r="P144" t="str">
            <v>CHARTER OAK</v>
          </cell>
          <cell r="Q144">
            <v>9676529</v>
          </cell>
          <cell r="R144">
            <v>78380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26000</v>
          </cell>
          <cell r="Y144">
            <v>0</v>
          </cell>
          <cell r="Z144">
            <v>2613</v>
          </cell>
          <cell r="AA144">
            <v>0</v>
          </cell>
          <cell r="AB144">
            <v>11000</v>
          </cell>
          <cell r="AC144">
            <v>0</v>
          </cell>
        </row>
        <row r="145">
          <cell r="O145" t="str">
            <v>84G800</v>
          </cell>
          <cell r="P145" t="str">
            <v>CHATSWORTH</v>
          </cell>
          <cell r="Q145">
            <v>746918</v>
          </cell>
          <cell r="R145">
            <v>6050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O146" t="str">
            <v>86G825</v>
          </cell>
          <cell r="P146" t="str">
            <v>CHELSEA</v>
          </cell>
          <cell r="Q146">
            <v>4452414</v>
          </cell>
          <cell r="R146">
            <v>36065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12700</v>
          </cell>
          <cell r="Y146">
            <v>0</v>
          </cell>
          <cell r="Z146">
            <v>1202</v>
          </cell>
          <cell r="AA146">
            <v>0</v>
          </cell>
          <cell r="AB146">
            <v>4500</v>
          </cell>
          <cell r="AC146">
            <v>2900</v>
          </cell>
        </row>
        <row r="147">
          <cell r="O147" t="str">
            <v>18G154</v>
          </cell>
          <cell r="P147" t="str">
            <v>CHEROKEE</v>
          </cell>
          <cell r="Q147">
            <v>159229567</v>
          </cell>
          <cell r="R147">
            <v>1289759</v>
          </cell>
          <cell r="S147">
            <v>0</v>
          </cell>
          <cell r="T147">
            <v>0</v>
          </cell>
          <cell r="U147">
            <v>0</v>
          </cell>
          <cell r="V147">
            <v>21496</v>
          </cell>
          <cell r="W147">
            <v>0</v>
          </cell>
          <cell r="X147">
            <v>91075</v>
          </cell>
          <cell r="Y147">
            <v>0</v>
          </cell>
          <cell r="Z147">
            <v>42992</v>
          </cell>
          <cell r="AA147">
            <v>0</v>
          </cell>
          <cell r="AB147">
            <v>247471</v>
          </cell>
          <cell r="AC147">
            <v>351590</v>
          </cell>
        </row>
        <row r="148">
          <cell r="O148" t="str">
            <v>45G420</v>
          </cell>
          <cell r="P148" t="str">
            <v>CHESTER</v>
          </cell>
          <cell r="Q148">
            <v>3674167</v>
          </cell>
          <cell r="R148">
            <v>29761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4800</v>
          </cell>
          <cell r="Y148">
            <v>603</v>
          </cell>
          <cell r="Z148">
            <v>0</v>
          </cell>
          <cell r="AA148">
            <v>0</v>
          </cell>
          <cell r="AB148">
            <v>3000</v>
          </cell>
          <cell r="AC148">
            <v>0</v>
          </cell>
        </row>
        <row r="149">
          <cell r="O149" t="str">
            <v>90G864</v>
          </cell>
          <cell r="P149" t="str">
            <v>CHILLICOTHE</v>
          </cell>
          <cell r="Q149">
            <v>1488820</v>
          </cell>
          <cell r="R149">
            <v>12059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O150" t="str">
            <v>37G346</v>
          </cell>
          <cell r="P150" t="str">
            <v>CHURDAN</v>
          </cell>
          <cell r="Q150">
            <v>7489324</v>
          </cell>
          <cell r="R150">
            <v>60664</v>
          </cell>
          <cell r="S150">
            <v>0</v>
          </cell>
          <cell r="T150">
            <v>0</v>
          </cell>
          <cell r="U150">
            <v>0</v>
          </cell>
          <cell r="V150">
            <v>1011</v>
          </cell>
          <cell r="W150">
            <v>0</v>
          </cell>
          <cell r="X150">
            <v>13531</v>
          </cell>
          <cell r="Y150">
            <v>0</v>
          </cell>
          <cell r="Z150">
            <v>0</v>
          </cell>
          <cell r="AA150">
            <v>0</v>
          </cell>
          <cell r="AB150">
            <v>12000</v>
          </cell>
          <cell r="AC150">
            <v>9519</v>
          </cell>
        </row>
        <row r="151">
          <cell r="O151" t="str">
            <v>04G017</v>
          </cell>
          <cell r="P151" t="str">
            <v>CINCINNATI</v>
          </cell>
          <cell r="Q151">
            <v>3992665</v>
          </cell>
          <cell r="R151">
            <v>32341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10300</v>
          </cell>
          <cell r="Y151">
            <v>0</v>
          </cell>
          <cell r="Z151">
            <v>1078</v>
          </cell>
          <cell r="AA151">
            <v>0</v>
          </cell>
          <cell r="AB151">
            <v>4571</v>
          </cell>
          <cell r="AC151">
            <v>8900</v>
          </cell>
        </row>
        <row r="152">
          <cell r="O152" t="str">
            <v>94G901</v>
          </cell>
          <cell r="P152" t="str">
            <v>CLARE</v>
          </cell>
          <cell r="Q152">
            <v>8260415</v>
          </cell>
          <cell r="R152">
            <v>66909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17000</v>
          </cell>
          <cell r="Y152">
            <v>0</v>
          </cell>
          <cell r="Z152">
            <v>2230</v>
          </cell>
          <cell r="AA152">
            <v>0</v>
          </cell>
          <cell r="AB152">
            <v>0</v>
          </cell>
          <cell r="AC152">
            <v>3068</v>
          </cell>
        </row>
        <row r="153">
          <cell r="O153" t="str">
            <v>16G136</v>
          </cell>
          <cell r="P153" t="str">
            <v>CLARENCE</v>
          </cell>
          <cell r="Q153">
            <v>29333100</v>
          </cell>
          <cell r="R153">
            <v>237598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O154" t="str">
            <v>73G674</v>
          </cell>
          <cell r="P154" t="str">
            <v>CLARINDA</v>
          </cell>
          <cell r="Q154">
            <v>129773441</v>
          </cell>
          <cell r="R154">
            <v>1051165</v>
          </cell>
          <cell r="S154">
            <v>0</v>
          </cell>
          <cell r="T154">
            <v>0</v>
          </cell>
          <cell r="U154">
            <v>0</v>
          </cell>
          <cell r="V154">
            <v>17519</v>
          </cell>
          <cell r="W154">
            <v>0</v>
          </cell>
          <cell r="X154">
            <v>188000</v>
          </cell>
          <cell r="Y154">
            <v>0</v>
          </cell>
          <cell r="Z154">
            <v>35039</v>
          </cell>
          <cell r="AA154">
            <v>0</v>
          </cell>
          <cell r="AB154">
            <v>218352</v>
          </cell>
          <cell r="AC154">
            <v>341743</v>
          </cell>
        </row>
        <row r="155">
          <cell r="O155" t="str">
            <v>99G949</v>
          </cell>
          <cell r="P155" t="str">
            <v>CLARION</v>
          </cell>
          <cell r="Q155">
            <v>81670026</v>
          </cell>
          <cell r="R155">
            <v>661527</v>
          </cell>
          <cell r="S155">
            <v>0</v>
          </cell>
          <cell r="T155">
            <v>6500</v>
          </cell>
          <cell r="U155">
            <v>0</v>
          </cell>
          <cell r="V155">
            <v>0</v>
          </cell>
          <cell r="W155">
            <v>0</v>
          </cell>
          <cell r="X155">
            <v>99900</v>
          </cell>
          <cell r="Y155">
            <v>3960</v>
          </cell>
          <cell r="Z155">
            <v>20561</v>
          </cell>
          <cell r="AA155">
            <v>0</v>
          </cell>
          <cell r="AB155">
            <v>183907</v>
          </cell>
          <cell r="AC155">
            <v>291741</v>
          </cell>
        </row>
        <row r="156">
          <cell r="O156" t="str">
            <v>12G097</v>
          </cell>
          <cell r="P156" t="str">
            <v>CLARKSVILLE</v>
          </cell>
          <cell r="Q156">
            <v>32884397</v>
          </cell>
          <cell r="R156">
            <v>266364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50000</v>
          </cell>
          <cell r="Y156">
            <v>0</v>
          </cell>
          <cell r="Z156">
            <v>8879</v>
          </cell>
          <cell r="AA156">
            <v>0</v>
          </cell>
          <cell r="AB156">
            <v>46572</v>
          </cell>
          <cell r="AC156">
            <v>57158</v>
          </cell>
        </row>
        <row r="157">
          <cell r="O157" t="str">
            <v>22G182</v>
          </cell>
          <cell r="P157" t="str">
            <v>CLAYTON</v>
          </cell>
          <cell r="Q157">
            <v>7050643</v>
          </cell>
          <cell r="R157">
            <v>39893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O158" t="str">
            <v>17G143</v>
          </cell>
          <cell r="P158" t="str">
            <v>CLEAR LAKE</v>
          </cell>
          <cell r="Q158">
            <v>563170529</v>
          </cell>
          <cell r="R158">
            <v>4227085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175000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843068</v>
          </cell>
        </row>
        <row r="159">
          <cell r="O159" t="str">
            <v>87G840</v>
          </cell>
          <cell r="P159" t="str">
            <v>CLEARFIELD</v>
          </cell>
          <cell r="Q159">
            <v>6374988</v>
          </cell>
          <cell r="R159">
            <v>51637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19000</v>
          </cell>
          <cell r="Y159">
            <v>0</v>
          </cell>
          <cell r="Z159">
            <v>1721</v>
          </cell>
          <cell r="AA159">
            <v>0</v>
          </cell>
          <cell r="AB159">
            <v>13000</v>
          </cell>
          <cell r="AC159">
            <v>12800</v>
          </cell>
        </row>
        <row r="160">
          <cell r="O160" t="str">
            <v>18G155</v>
          </cell>
          <cell r="P160" t="str">
            <v>CLEGHORN</v>
          </cell>
          <cell r="Q160">
            <v>7488341</v>
          </cell>
          <cell r="R160">
            <v>60656</v>
          </cell>
          <cell r="S160">
            <v>0</v>
          </cell>
          <cell r="T160">
            <v>0</v>
          </cell>
          <cell r="U160">
            <v>0</v>
          </cell>
          <cell r="V160">
            <v>975</v>
          </cell>
          <cell r="W160">
            <v>0</v>
          </cell>
          <cell r="X160">
            <v>6864</v>
          </cell>
          <cell r="Y160">
            <v>0</v>
          </cell>
          <cell r="Z160">
            <v>0</v>
          </cell>
          <cell r="AA160">
            <v>0</v>
          </cell>
          <cell r="AB160">
            <v>6696</v>
          </cell>
          <cell r="AC160">
            <v>0</v>
          </cell>
        </row>
        <row r="161">
          <cell r="O161" t="str">
            <v>64G604</v>
          </cell>
          <cell r="P161" t="str">
            <v>CLEMONS</v>
          </cell>
          <cell r="Q161">
            <v>2149654</v>
          </cell>
          <cell r="R161">
            <v>17412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3900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O162" t="str">
            <v>33G310</v>
          </cell>
          <cell r="P162" t="str">
            <v>CLERMONT</v>
          </cell>
          <cell r="Q162">
            <v>17840051</v>
          </cell>
          <cell r="R162">
            <v>144504</v>
          </cell>
          <cell r="S162">
            <v>0</v>
          </cell>
          <cell r="T162">
            <v>0</v>
          </cell>
          <cell r="U162">
            <v>0</v>
          </cell>
          <cell r="V162">
            <v>2408</v>
          </cell>
          <cell r="W162">
            <v>0</v>
          </cell>
          <cell r="X162">
            <v>36500</v>
          </cell>
          <cell r="Y162">
            <v>2050</v>
          </cell>
          <cell r="Z162">
            <v>4817</v>
          </cell>
          <cell r="AA162">
            <v>0</v>
          </cell>
          <cell r="AB162">
            <v>8000</v>
          </cell>
          <cell r="AC162">
            <v>22500</v>
          </cell>
        </row>
        <row r="163">
          <cell r="O163" t="str">
            <v>23G205</v>
          </cell>
          <cell r="P163" t="str">
            <v>CLINTON</v>
          </cell>
          <cell r="Q163">
            <v>1000769542</v>
          </cell>
          <cell r="R163">
            <v>8106233</v>
          </cell>
          <cell r="S163">
            <v>0</v>
          </cell>
          <cell r="T163">
            <v>350000</v>
          </cell>
          <cell r="U163">
            <v>0</v>
          </cell>
          <cell r="V163">
            <v>0</v>
          </cell>
          <cell r="W163">
            <v>0</v>
          </cell>
          <cell r="X163">
            <v>317000</v>
          </cell>
          <cell r="Y163">
            <v>0</v>
          </cell>
          <cell r="Z163">
            <v>270208</v>
          </cell>
          <cell r="AA163">
            <v>1325745</v>
          </cell>
          <cell r="AB163">
            <v>515289</v>
          </cell>
          <cell r="AC163">
            <v>2057006</v>
          </cell>
        </row>
        <row r="164">
          <cell r="O164" t="str">
            <v>93G891</v>
          </cell>
          <cell r="P164" t="str">
            <v>CLIO</v>
          </cell>
          <cell r="Q164">
            <v>2257030</v>
          </cell>
          <cell r="R164">
            <v>18282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O165" t="str">
            <v>77G716</v>
          </cell>
          <cell r="P165" t="str">
            <v>CLIVE</v>
          </cell>
          <cell r="Q165">
            <v>1465388536</v>
          </cell>
          <cell r="R165">
            <v>10363125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507025</v>
          </cell>
          <cell r="AB165">
            <v>0</v>
          </cell>
          <cell r="AC165">
            <v>1823425</v>
          </cell>
        </row>
        <row r="166">
          <cell r="O166" t="str">
            <v>86G826</v>
          </cell>
          <cell r="P166" t="str">
            <v>CLUTIER</v>
          </cell>
          <cell r="Q166">
            <v>4124611</v>
          </cell>
          <cell r="R166">
            <v>33409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6910</v>
          </cell>
          <cell r="Y166">
            <v>0</v>
          </cell>
          <cell r="Z166">
            <v>1114</v>
          </cell>
          <cell r="AA166">
            <v>0</v>
          </cell>
          <cell r="AB166">
            <v>3320</v>
          </cell>
          <cell r="AC166">
            <v>7590</v>
          </cell>
        </row>
        <row r="167">
          <cell r="O167" t="str">
            <v>69G644</v>
          </cell>
          <cell r="P167" t="str">
            <v>COBURG</v>
          </cell>
          <cell r="Q167">
            <v>583231</v>
          </cell>
          <cell r="R167">
            <v>4724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1109</v>
          </cell>
          <cell r="Y167">
            <v>0</v>
          </cell>
          <cell r="Z167">
            <v>157</v>
          </cell>
          <cell r="AA167">
            <v>0</v>
          </cell>
          <cell r="AB167">
            <v>700</v>
          </cell>
          <cell r="AC167">
            <v>0</v>
          </cell>
        </row>
        <row r="168">
          <cell r="O168" t="str">
            <v>57G542</v>
          </cell>
          <cell r="P168" t="str">
            <v>COGGON</v>
          </cell>
          <cell r="Q168">
            <v>19033040</v>
          </cell>
          <cell r="R168">
            <v>154168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28500</v>
          </cell>
          <cell r="Y168">
            <v>0</v>
          </cell>
          <cell r="Z168">
            <v>5139</v>
          </cell>
          <cell r="AA168">
            <v>0</v>
          </cell>
          <cell r="AB168">
            <v>21604</v>
          </cell>
          <cell r="AC168">
            <v>0</v>
          </cell>
        </row>
        <row r="169">
          <cell r="O169" t="str">
            <v>73G675</v>
          </cell>
          <cell r="P169" t="str">
            <v>COIN</v>
          </cell>
          <cell r="Q169">
            <v>2589113</v>
          </cell>
          <cell r="R169">
            <v>20972</v>
          </cell>
          <cell r="S169">
            <v>0</v>
          </cell>
          <cell r="T169">
            <v>0</v>
          </cell>
          <cell r="U169">
            <v>0</v>
          </cell>
          <cell r="V169">
            <v>350</v>
          </cell>
          <cell r="W169">
            <v>0</v>
          </cell>
          <cell r="X169">
            <v>5492</v>
          </cell>
          <cell r="Y169">
            <v>0</v>
          </cell>
          <cell r="Z169">
            <v>699</v>
          </cell>
          <cell r="AA169">
            <v>0</v>
          </cell>
          <cell r="AB169">
            <v>5744</v>
          </cell>
          <cell r="AC169">
            <v>3261</v>
          </cell>
        </row>
        <row r="170">
          <cell r="O170" t="str">
            <v>28G256</v>
          </cell>
          <cell r="P170" t="str">
            <v>COLESBURG</v>
          </cell>
          <cell r="Q170">
            <v>11783681</v>
          </cell>
          <cell r="R170">
            <v>95448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20327</v>
          </cell>
          <cell r="Y170">
            <v>0</v>
          </cell>
          <cell r="Z170">
            <v>0</v>
          </cell>
          <cell r="AA170">
            <v>0</v>
          </cell>
          <cell r="AB170">
            <v>17100</v>
          </cell>
          <cell r="AC170">
            <v>0</v>
          </cell>
        </row>
        <row r="171">
          <cell r="O171" t="str">
            <v>50G463</v>
          </cell>
          <cell r="P171" t="str">
            <v>COLFAX</v>
          </cell>
          <cell r="Q171">
            <v>47723567</v>
          </cell>
          <cell r="R171">
            <v>386561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47000</v>
          </cell>
          <cell r="Y171">
            <v>3335</v>
          </cell>
          <cell r="Z171">
            <v>12885</v>
          </cell>
          <cell r="AA171">
            <v>0</v>
          </cell>
          <cell r="AB171">
            <v>73626</v>
          </cell>
          <cell r="AC171">
            <v>147985</v>
          </cell>
        </row>
        <row r="172">
          <cell r="O172" t="str">
            <v>73G676</v>
          </cell>
          <cell r="P172" t="str">
            <v>COLLEGE SPRINGS</v>
          </cell>
          <cell r="Q172">
            <v>2613040</v>
          </cell>
          <cell r="R172">
            <v>21166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13545</v>
          </cell>
          <cell r="Y172">
            <v>0</v>
          </cell>
          <cell r="Z172">
            <v>705</v>
          </cell>
          <cell r="AA172">
            <v>0</v>
          </cell>
          <cell r="AB172">
            <v>2266</v>
          </cell>
          <cell r="AC172">
            <v>0</v>
          </cell>
        </row>
        <row r="173">
          <cell r="O173" t="str">
            <v>85G813</v>
          </cell>
          <cell r="P173" t="str">
            <v>COLLINS</v>
          </cell>
          <cell r="Q173">
            <v>11126454</v>
          </cell>
          <cell r="R173">
            <v>90124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26000</v>
          </cell>
          <cell r="Y173">
            <v>0</v>
          </cell>
          <cell r="Z173">
            <v>3004</v>
          </cell>
          <cell r="AA173">
            <v>0</v>
          </cell>
          <cell r="AB173">
            <v>11525</v>
          </cell>
          <cell r="AC173">
            <v>0</v>
          </cell>
        </row>
        <row r="174">
          <cell r="O174" t="str">
            <v>85G814</v>
          </cell>
          <cell r="P174" t="str">
            <v>COLO</v>
          </cell>
          <cell r="Q174">
            <v>20643153</v>
          </cell>
          <cell r="R174">
            <v>167210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45000</v>
          </cell>
          <cell r="Y174">
            <v>0</v>
          </cell>
          <cell r="Z174">
            <v>2641</v>
          </cell>
          <cell r="AA174">
            <v>0</v>
          </cell>
          <cell r="AB174">
            <v>0</v>
          </cell>
          <cell r="AC174">
            <v>35000</v>
          </cell>
        </row>
        <row r="175">
          <cell r="O175" t="str">
            <v>58G554</v>
          </cell>
          <cell r="P175" t="str">
            <v>COLUMBUS CITY</v>
          </cell>
          <cell r="Q175">
            <v>6143822</v>
          </cell>
          <cell r="R175">
            <v>45501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O176" t="str">
            <v>58G555</v>
          </cell>
          <cell r="P176" t="str">
            <v>COLUMBUS JUNCTION</v>
          </cell>
          <cell r="Q176">
            <v>36533462</v>
          </cell>
          <cell r="R176">
            <v>275660</v>
          </cell>
          <cell r="S176">
            <v>0</v>
          </cell>
          <cell r="T176">
            <v>0</v>
          </cell>
          <cell r="U176">
            <v>0</v>
          </cell>
          <cell r="V176">
            <v>4900</v>
          </cell>
          <cell r="W176">
            <v>0</v>
          </cell>
          <cell r="X176">
            <v>30000</v>
          </cell>
          <cell r="Y176">
            <v>0</v>
          </cell>
          <cell r="Z176">
            <v>9864</v>
          </cell>
          <cell r="AA176">
            <v>0</v>
          </cell>
          <cell r="AB176">
            <v>59665</v>
          </cell>
          <cell r="AC176">
            <v>84574</v>
          </cell>
        </row>
        <row r="177">
          <cell r="O177" t="str">
            <v>34G324</v>
          </cell>
          <cell r="P177" t="str">
            <v>COLWELL</v>
          </cell>
          <cell r="Q177">
            <v>1330918</v>
          </cell>
          <cell r="R177">
            <v>10780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2200</v>
          </cell>
          <cell r="Y177">
            <v>18</v>
          </cell>
          <cell r="Z177">
            <v>0</v>
          </cell>
          <cell r="AA177">
            <v>0</v>
          </cell>
          <cell r="AB177">
            <v>926</v>
          </cell>
          <cell r="AC177">
            <v>0</v>
          </cell>
        </row>
        <row r="178">
          <cell r="O178" t="str">
            <v>70G651</v>
          </cell>
          <cell r="P178" t="str">
            <v>CONESVILLE</v>
          </cell>
          <cell r="Q178">
            <v>4861827</v>
          </cell>
          <cell r="R178">
            <v>35259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O179" t="str">
            <v>38G354</v>
          </cell>
          <cell r="P179" t="str">
            <v>CONRAD</v>
          </cell>
          <cell r="Q179">
            <v>32694476</v>
          </cell>
          <cell r="R179">
            <v>264825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30458</v>
          </cell>
          <cell r="Y179">
            <v>0</v>
          </cell>
          <cell r="Z179">
            <v>0</v>
          </cell>
          <cell r="AA179">
            <v>0</v>
          </cell>
          <cell r="AB179">
            <v>41712</v>
          </cell>
          <cell r="AC179">
            <v>24388</v>
          </cell>
        </row>
        <row r="180">
          <cell r="O180" t="str">
            <v>87G841</v>
          </cell>
          <cell r="P180" t="str">
            <v>CONWAY</v>
          </cell>
          <cell r="Q180">
            <v>285030</v>
          </cell>
          <cell r="R180">
            <v>2309</v>
          </cell>
          <cell r="S180">
            <v>0</v>
          </cell>
          <cell r="T180">
            <v>0</v>
          </cell>
          <cell r="U180">
            <v>0</v>
          </cell>
          <cell r="V180">
            <v>38</v>
          </cell>
          <cell r="W180">
            <v>0</v>
          </cell>
          <cell r="X180">
            <v>1683</v>
          </cell>
          <cell r="Y180">
            <v>0</v>
          </cell>
          <cell r="Z180">
            <v>0</v>
          </cell>
          <cell r="AA180">
            <v>0</v>
          </cell>
          <cell r="AB180">
            <v>285</v>
          </cell>
          <cell r="AC180">
            <v>0</v>
          </cell>
        </row>
        <row r="181">
          <cell r="O181" t="str">
            <v>14G117</v>
          </cell>
          <cell r="P181" t="str">
            <v>COON RAPIDS</v>
          </cell>
          <cell r="Q181">
            <v>37598790</v>
          </cell>
          <cell r="R181">
            <v>304550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68000</v>
          </cell>
          <cell r="AC181">
            <v>80000</v>
          </cell>
        </row>
        <row r="182">
          <cell r="O182" t="str">
            <v>44G410</v>
          </cell>
          <cell r="P182" t="str">
            <v>COPPOCK</v>
          </cell>
          <cell r="Q182">
            <v>533121</v>
          </cell>
          <cell r="R182">
            <v>4318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O183" t="str">
            <v>52G481</v>
          </cell>
          <cell r="P183" t="str">
            <v>CORALVILLE</v>
          </cell>
          <cell r="Q183">
            <v>1431825552</v>
          </cell>
          <cell r="R183">
            <v>11597787</v>
          </cell>
          <cell r="S183">
            <v>0</v>
          </cell>
          <cell r="T183">
            <v>614970</v>
          </cell>
          <cell r="U183">
            <v>0</v>
          </cell>
          <cell r="V183">
            <v>0</v>
          </cell>
          <cell r="W183">
            <v>0</v>
          </cell>
          <cell r="X183">
            <v>630435</v>
          </cell>
          <cell r="Y183">
            <v>0</v>
          </cell>
          <cell r="Z183">
            <v>0</v>
          </cell>
          <cell r="AA183">
            <v>315000</v>
          </cell>
          <cell r="AB183">
            <v>2084960</v>
          </cell>
          <cell r="AC183">
            <v>1090390</v>
          </cell>
        </row>
        <row r="184">
          <cell r="O184" t="str">
            <v>02G007</v>
          </cell>
          <cell r="P184" t="str">
            <v>CORNING</v>
          </cell>
          <cell r="Q184">
            <v>37003277</v>
          </cell>
          <cell r="R184">
            <v>299727</v>
          </cell>
          <cell r="S184">
            <v>0</v>
          </cell>
          <cell r="T184">
            <v>0</v>
          </cell>
          <cell r="U184">
            <v>0</v>
          </cell>
          <cell r="V184">
            <v>4995</v>
          </cell>
          <cell r="W184">
            <v>2498</v>
          </cell>
          <cell r="X184">
            <v>45000</v>
          </cell>
          <cell r="Y184">
            <v>0</v>
          </cell>
          <cell r="Z184">
            <v>9991</v>
          </cell>
          <cell r="AA184">
            <v>0</v>
          </cell>
          <cell r="AB184">
            <v>71957</v>
          </cell>
          <cell r="AC184">
            <v>154066</v>
          </cell>
        </row>
        <row r="185">
          <cell r="O185" t="str">
            <v>97G928</v>
          </cell>
          <cell r="P185" t="str">
            <v>CORRECTIONVILLE</v>
          </cell>
          <cell r="Q185">
            <v>18095455</v>
          </cell>
          <cell r="R185">
            <v>146573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25000</v>
          </cell>
          <cell r="Y185">
            <v>0</v>
          </cell>
          <cell r="Z185">
            <v>4854</v>
          </cell>
          <cell r="AA185">
            <v>0</v>
          </cell>
          <cell r="AB185">
            <v>18867</v>
          </cell>
          <cell r="AC185">
            <v>34843</v>
          </cell>
        </row>
        <row r="186">
          <cell r="O186" t="str">
            <v>41G381</v>
          </cell>
          <cell r="P186" t="str">
            <v>CORWITH</v>
          </cell>
          <cell r="Q186">
            <v>4957762</v>
          </cell>
          <cell r="R186">
            <v>40158</v>
          </cell>
          <cell r="S186">
            <v>0</v>
          </cell>
          <cell r="T186">
            <v>0</v>
          </cell>
          <cell r="U186">
            <v>1200</v>
          </cell>
          <cell r="V186">
            <v>0</v>
          </cell>
          <cell r="W186">
            <v>0</v>
          </cell>
          <cell r="X186">
            <v>24000</v>
          </cell>
          <cell r="Y186">
            <v>0</v>
          </cell>
          <cell r="Z186">
            <v>1339</v>
          </cell>
          <cell r="AA186">
            <v>0</v>
          </cell>
          <cell r="AB186">
            <v>6313</v>
          </cell>
          <cell r="AC186">
            <v>2500</v>
          </cell>
        </row>
        <row r="187">
          <cell r="O187" t="str">
            <v>93G892</v>
          </cell>
          <cell r="P187" t="str">
            <v>CORYDON</v>
          </cell>
          <cell r="Q187">
            <v>33807687</v>
          </cell>
          <cell r="R187">
            <v>273842</v>
          </cell>
          <cell r="S187">
            <v>0</v>
          </cell>
          <cell r="T187">
            <v>0</v>
          </cell>
          <cell r="U187">
            <v>0</v>
          </cell>
          <cell r="V187">
            <v>4564</v>
          </cell>
          <cell r="W187">
            <v>0</v>
          </cell>
          <cell r="X187">
            <v>39257</v>
          </cell>
          <cell r="Y187">
            <v>0</v>
          </cell>
          <cell r="Z187">
            <v>9128</v>
          </cell>
          <cell r="AA187">
            <v>0</v>
          </cell>
          <cell r="AB187">
            <v>16240</v>
          </cell>
          <cell r="AC187">
            <v>33592</v>
          </cell>
        </row>
        <row r="188">
          <cell r="O188" t="str">
            <v>58G556</v>
          </cell>
          <cell r="P188" t="str">
            <v>COTTER</v>
          </cell>
          <cell r="Q188">
            <v>751517</v>
          </cell>
          <cell r="R188">
            <v>5594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O189" t="str">
            <v>35G331</v>
          </cell>
          <cell r="P189" t="str">
            <v>COULTER</v>
          </cell>
          <cell r="Q189">
            <v>4168631</v>
          </cell>
          <cell r="R189">
            <v>33766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12500</v>
          </cell>
          <cell r="Y189">
            <v>5375</v>
          </cell>
          <cell r="Z189">
            <v>1126</v>
          </cell>
          <cell r="AA189">
            <v>0</v>
          </cell>
          <cell r="AB189">
            <v>2500</v>
          </cell>
          <cell r="AC189">
            <v>0</v>
          </cell>
        </row>
        <row r="190">
          <cell r="O190" t="str">
            <v>78G732</v>
          </cell>
          <cell r="P190" t="str">
            <v>COUNCIL BLUFFS</v>
          </cell>
          <cell r="Q190">
            <v>2809624482</v>
          </cell>
          <cell r="R190">
            <v>22757958</v>
          </cell>
          <cell r="S190">
            <v>0</v>
          </cell>
          <cell r="T190">
            <v>895110</v>
          </cell>
          <cell r="U190">
            <v>0</v>
          </cell>
          <cell r="V190">
            <v>379299</v>
          </cell>
          <cell r="W190">
            <v>0</v>
          </cell>
          <cell r="X190">
            <v>2329179</v>
          </cell>
          <cell r="Y190">
            <v>0</v>
          </cell>
          <cell r="Z190">
            <v>758599</v>
          </cell>
          <cell r="AA190">
            <v>4508175</v>
          </cell>
          <cell r="AB190">
            <v>3388983</v>
          </cell>
          <cell r="AC190">
            <v>7661260</v>
          </cell>
        </row>
        <row r="191">
          <cell r="O191" t="str">
            <v>75G694</v>
          </cell>
          <cell r="P191" t="str">
            <v>CRAIG</v>
          </cell>
          <cell r="Q191">
            <v>8313294</v>
          </cell>
          <cell r="R191">
            <v>67338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O192" t="str">
            <v>92G884</v>
          </cell>
          <cell r="P192" t="str">
            <v>CRAWFORDSVILLE</v>
          </cell>
          <cell r="Q192">
            <v>6360953</v>
          </cell>
          <cell r="R192">
            <v>47659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O193" t="str">
            <v>78G733</v>
          </cell>
          <cell r="P193" t="str">
            <v>CRESCENT</v>
          </cell>
          <cell r="Q193">
            <v>27150371</v>
          </cell>
          <cell r="R193">
            <v>203881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O194" t="str">
            <v>45G421</v>
          </cell>
          <cell r="P194" t="str">
            <v>CRESCO</v>
          </cell>
          <cell r="Q194">
            <v>121282847</v>
          </cell>
          <cell r="R194">
            <v>982391</v>
          </cell>
          <cell r="S194">
            <v>0</v>
          </cell>
          <cell r="T194">
            <v>0</v>
          </cell>
          <cell r="U194">
            <v>0</v>
          </cell>
          <cell r="V194">
            <v>16373</v>
          </cell>
          <cell r="W194">
            <v>0</v>
          </cell>
          <cell r="X194">
            <v>128700</v>
          </cell>
          <cell r="Y194">
            <v>18400</v>
          </cell>
          <cell r="Z194">
            <v>32746</v>
          </cell>
          <cell r="AA194">
            <v>0</v>
          </cell>
          <cell r="AB194">
            <v>463450</v>
          </cell>
          <cell r="AC194">
            <v>0</v>
          </cell>
        </row>
        <row r="195">
          <cell r="O195" t="str">
            <v>88G848</v>
          </cell>
          <cell r="P195" t="str">
            <v>CRESTON</v>
          </cell>
          <cell r="Q195">
            <v>229172213</v>
          </cell>
          <cell r="R195">
            <v>1856295</v>
          </cell>
          <cell r="S195">
            <v>0</v>
          </cell>
          <cell r="T195">
            <v>0</v>
          </cell>
          <cell r="U195">
            <v>0</v>
          </cell>
          <cell r="V195">
            <v>21000</v>
          </cell>
          <cell r="W195">
            <v>0</v>
          </cell>
          <cell r="X195">
            <v>350000</v>
          </cell>
          <cell r="Y195">
            <v>0</v>
          </cell>
          <cell r="Z195">
            <v>61876</v>
          </cell>
          <cell r="AA195">
            <v>185328</v>
          </cell>
          <cell r="AB195">
            <v>244031</v>
          </cell>
          <cell r="AC195">
            <v>280570</v>
          </cell>
        </row>
        <row r="196">
          <cell r="O196" t="str">
            <v>88G849</v>
          </cell>
          <cell r="P196" t="str">
            <v>CROMWELL</v>
          </cell>
          <cell r="Q196">
            <v>2608627</v>
          </cell>
          <cell r="R196">
            <v>18263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4280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O197" t="str">
            <v>41G382</v>
          </cell>
          <cell r="P197" t="str">
            <v>CRYSTAL LAKE</v>
          </cell>
          <cell r="Q197">
            <v>4111745</v>
          </cell>
          <cell r="R197">
            <v>33305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16000</v>
          </cell>
          <cell r="Y197">
            <v>0</v>
          </cell>
          <cell r="Z197">
            <v>1110</v>
          </cell>
          <cell r="AA197">
            <v>0</v>
          </cell>
          <cell r="AB197">
            <v>0</v>
          </cell>
          <cell r="AC197">
            <v>7900</v>
          </cell>
        </row>
        <row r="198">
          <cell r="O198" t="str">
            <v>15G129</v>
          </cell>
          <cell r="P198" t="str">
            <v>CUMBERLAND</v>
          </cell>
          <cell r="Q198">
            <v>3457059</v>
          </cell>
          <cell r="R198">
            <v>28002</v>
          </cell>
          <cell r="S198">
            <v>0</v>
          </cell>
          <cell r="T198">
            <v>0</v>
          </cell>
          <cell r="U198">
            <v>0</v>
          </cell>
          <cell r="V198">
            <v>463</v>
          </cell>
          <cell r="W198">
            <v>0</v>
          </cell>
          <cell r="X198">
            <v>26020</v>
          </cell>
          <cell r="Y198">
            <v>0</v>
          </cell>
          <cell r="Z198">
            <v>0</v>
          </cell>
          <cell r="AA198">
            <v>0</v>
          </cell>
          <cell r="AB198">
            <v>13552</v>
          </cell>
          <cell r="AC198">
            <v>15721</v>
          </cell>
        </row>
        <row r="199">
          <cell r="O199" t="str">
            <v>91G871</v>
          </cell>
          <cell r="P199" t="str">
            <v>CUMMING</v>
          </cell>
          <cell r="Q199">
            <v>27587836</v>
          </cell>
          <cell r="R199">
            <v>223461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4000</v>
          </cell>
          <cell r="Y199">
            <v>0</v>
          </cell>
          <cell r="Z199">
            <v>7449</v>
          </cell>
          <cell r="AA199">
            <v>0</v>
          </cell>
          <cell r="AB199">
            <v>13500</v>
          </cell>
          <cell r="AC199">
            <v>6240</v>
          </cell>
        </row>
        <row r="200">
          <cell r="O200" t="str">
            <v>74G684</v>
          </cell>
          <cell r="P200" t="str">
            <v>CURLEW</v>
          </cell>
          <cell r="Q200">
            <v>448755</v>
          </cell>
          <cell r="R200">
            <v>3635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O201" t="str">
            <v>97G929</v>
          </cell>
          <cell r="P201" t="str">
            <v>CUSHING</v>
          </cell>
          <cell r="Q201">
            <v>3729579</v>
          </cell>
          <cell r="R201">
            <v>30210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9000</v>
          </cell>
          <cell r="Y201">
            <v>0</v>
          </cell>
          <cell r="Z201">
            <v>980</v>
          </cell>
          <cell r="AA201">
            <v>0</v>
          </cell>
          <cell r="AB201">
            <v>5000</v>
          </cell>
          <cell r="AC201">
            <v>6573</v>
          </cell>
        </row>
        <row r="202">
          <cell r="O202" t="str">
            <v>74G685</v>
          </cell>
          <cell r="P202" t="str">
            <v>CYLINDER</v>
          </cell>
          <cell r="Q202">
            <v>2134486</v>
          </cell>
          <cell r="R202">
            <v>17289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4900</v>
          </cell>
          <cell r="Y202">
            <v>292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O203" t="str">
            <v>46G427</v>
          </cell>
          <cell r="P203" t="str">
            <v>DAKOTA CITY</v>
          </cell>
          <cell r="Q203">
            <v>21662481</v>
          </cell>
          <cell r="R203">
            <v>175466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21000</v>
          </cell>
          <cell r="Y203">
            <v>0</v>
          </cell>
          <cell r="Z203">
            <v>5849</v>
          </cell>
          <cell r="AA203">
            <v>0</v>
          </cell>
          <cell r="AB203">
            <v>23042</v>
          </cell>
          <cell r="AC203">
            <v>5500</v>
          </cell>
        </row>
        <row r="204">
          <cell r="O204" t="str">
            <v>25G230</v>
          </cell>
          <cell r="P204" t="str">
            <v>DALLAS CENTER</v>
          </cell>
          <cell r="Q204">
            <v>88350005</v>
          </cell>
          <cell r="R204">
            <v>715635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25000</v>
          </cell>
          <cell r="Y204">
            <v>0</v>
          </cell>
          <cell r="Z204">
            <v>23855</v>
          </cell>
          <cell r="AA204">
            <v>0</v>
          </cell>
          <cell r="AB204">
            <v>73181</v>
          </cell>
          <cell r="AC204">
            <v>116683</v>
          </cell>
        </row>
        <row r="205">
          <cell r="O205" t="str">
            <v>37G347</v>
          </cell>
          <cell r="P205" t="str">
            <v>DANA</v>
          </cell>
          <cell r="Q205">
            <v>1089159</v>
          </cell>
          <cell r="R205">
            <v>8822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2200</v>
          </cell>
          <cell r="Y205">
            <v>0</v>
          </cell>
          <cell r="Z205">
            <v>294</v>
          </cell>
          <cell r="AA205">
            <v>0</v>
          </cell>
          <cell r="AB205">
            <v>0</v>
          </cell>
          <cell r="AC205">
            <v>683</v>
          </cell>
        </row>
        <row r="206">
          <cell r="O206" t="str">
            <v>97G930</v>
          </cell>
          <cell r="P206" t="str">
            <v>DANBURY</v>
          </cell>
          <cell r="Q206">
            <v>10909881</v>
          </cell>
          <cell r="R206">
            <v>67450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O207" t="str">
            <v>29G268</v>
          </cell>
          <cell r="P207" t="str">
            <v>DANVILLE</v>
          </cell>
          <cell r="Q207">
            <v>24176592</v>
          </cell>
          <cell r="R207">
            <v>195830</v>
          </cell>
          <cell r="S207">
            <v>0</v>
          </cell>
          <cell r="T207">
            <v>0</v>
          </cell>
          <cell r="U207">
            <v>0</v>
          </cell>
          <cell r="V207">
            <v>3264</v>
          </cell>
          <cell r="W207">
            <v>0</v>
          </cell>
          <cell r="X207">
            <v>17500</v>
          </cell>
          <cell r="Y207">
            <v>0</v>
          </cell>
          <cell r="Z207">
            <v>0</v>
          </cell>
          <cell r="AA207">
            <v>0</v>
          </cell>
          <cell r="AB207">
            <v>4595</v>
          </cell>
          <cell r="AC207">
            <v>65050</v>
          </cell>
        </row>
        <row r="208">
          <cell r="O208" t="str">
            <v>82G773</v>
          </cell>
          <cell r="P208" t="str">
            <v>DAVENPORT</v>
          </cell>
          <cell r="Q208">
            <v>4570177740</v>
          </cell>
          <cell r="R208">
            <v>37018440</v>
          </cell>
          <cell r="S208">
            <v>0</v>
          </cell>
          <cell r="T208">
            <v>4158850</v>
          </cell>
          <cell r="U208">
            <v>0</v>
          </cell>
          <cell r="V208">
            <v>0</v>
          </cell>
          <cell r="W208">
            <v>0</v>
          </cell>
          <cell r="X208">
            <v>1142550</v>
          </cell>
          <cell r="Y208">
            <v>0</v>
          </cell>
          <cell r="Z208">
            <v>1233948</v>
          </cell>
          <cell r="AA208">
            <v>5907382</v>
          </cell>
          <cell r="AB208">
            <v>6155064</v>
          </cell>
          <cell r="AC208">
            <v>10468560</v>
          </cell>
        </row>
        <row r="209">
          <cell r="O209" t="str">
            <v>27G246</v>
          </cell>
          <cell r="P209" t="str">
            <v>DAVIS CITY</v>
          </cell>
          <cell r="Q209">
            <v>2766700</v>
          </cell>
          <cell r="R209">
            <v>22410</v>
          </cell>
          <cell r="S209">
            <v>0</v>
          </cell>
          <cell r="T209">
            <v>0</v>
          </cell>
          <cell r="U209">
            <v>0</v>
          </cell>
          <cell r="V209">
            <v>374</v>
          </cell>
          <cell r="W209">
            <v>0</v>
          </cell>
          <cell r="X209">
            <v>7460</v>
          </cell>
          <cell r="Y209">
            <v>0</v>
          </cell>
          <cell r="Z209">
            <v>705</v>
          </cell>
          <cell r="AA209">
            <v>0</v>
          </cell>
          <cell r="AB209">
            <v>3972</v>
          </cell>
          <cell r="AC209">
            <v>2820</v>
          </cell>
        </row>
        <row r="210">
          <cell r="O210" t="str">
            <v>25G231</v>
          </cell>
          <cell r="P210" t="str">
            <v>DAWSON</v>
          </cell>
          <cell r="Q210">
            <v>3096818</v>
          </cell>
          <cell r="R210">
            <v>25084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6800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O211" t="str">
            <v>94G902</v>
          </cell>
          <cell r="P211" t="str">
            <v>DAYTON</v>
          </cell>
          <cell r="Q211">
            <v>16873735</v>
          </cell>
          <cell r="R211">
            <v>136677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26789</v>
          </cell>
          <cell r="Y211">
            <v>15069</v>
          </cell>
          <cell r="Z211">
            <v>4556</v>
          </cell>
          <cell r="AA211">
            <v>0</v>
          </cell>
          <cell r="AB211">
            <v>17850</v>
          </cell>
          <cell r="AC211">
            <v>19950</v>
          </cell>
        </row>
        <row r="212">
          <cell r="O212" t="str">
            <v>25G232</v>
          </cell>
          <cell r="P212" t="str">
            <v>DE SOTO</v>
          </cell>
          <cell r="Q212">
            <v>27824403</v>
          </cell>
          <cell r="R212">
            <v>225378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26500</v>
          </cell>
          <cell r="Y212">
            <v>0</v>
          </cell>
          <cell r="Z212">
            <v>7513</v>
          </cell>
          <cell r="AA212">
            <v>13475</v>
          </cell>
          <cell r="AB212">
            <v>18465</v>
          </cell>
          <cell r="AC212">
            <v>14500</v>
          </cell>
        </row>
        <row r="213">
          <cell r="O213" t="str">
            <v>23G207</v>
          </cell>
          <cell r="P213" t="str">
            <v>DE WITT</v>
          </cell>
          <cell r="Q213">
            <v>203192593</v>
          </cell>
          <cell r="R213">
            <v>1645860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143527</v>
          </cell>
          <cell r="Y213">
            <v>0</v>
          </cell>
          <cell r="Z213">
            <v>0</v>
          </cell>
          <cell r="AA213">
            <v>148047</v>
          </cell>
          <cell r="AB213">
            <v>174082</v>
          </cell>
          <cell r="AC213">
            <v>263616</v>
          </cell>
        </row>
        <row r="214">
          <cell r="O214" t="str">
            <v>27G247</v>
          </cell>
          <cell r="P214" t="str">
            <v>DECATUR CITY</v>
          </cell>
          <cell r="Q214">
            <v>2958234</v>
          </cell>
          <cell r="R214">
            <v>23962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5100</v>
          </cell>
          <cell r="Y214">
            <v>500</v>
          </cell>
          <cell r="Z214">
            <v>799</v>
          </cell>
          <cell r="AA214">
            <v>0</v>
          </cell>
          <cell r="AB214">
            <v>3200</v>
          </cell>
          <cell r="AC214">
            <v>1300</v>
          </cell>
        </row>
        <row r="215">
          <cell r="O215" t="str">
            <v>96G920</v>
          </cell>
          <cell r="P215" t="str">
            <v>DECORAH</v>
          </cell>
          <cell r="Q215">
            <v>357348056</v>
          </cell>
          <cell r="R215">
            <v>2894519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141108</v>
          </cell>
          <cell r="Y215">
            <v>0</v>
          </cell>
          <cell r="Z215">
            <v>0</v>
          </cell>
          <cell r="AA215">
            <v>132951</v>
          </cell>
          <cell r="AB215">
            <v>350205</v>
          </cell>
          <cell r="AC215">
            <v>777417</v>
          </cell>
        </row>
        <row r="216">
          <cell r="O216" t="str">
            <v>14G118</v>
          </cell>
          <cell r="P216" t="str">
            <v>DEDHAM</v>
          </cell>
          <cell r="Q216">
            <v>7890887</v>
          </cell>
          <cell r="R216">
            <v>62382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O217" t="str">
            <v>79G744</v>
          </cell>
          <cell r="P217" t="str">
            <v>DEEP RIVER</v>
          </cell>
          <cell r="Q217">
            <v>4164832</v>
          </cell>
          <cell r="R217">
            <v>33735</v>
          </cell>
          <cell r="S217">
            <v>0</v>
          </cell>
          <cell r="T217">
            <v>0</v>
          </cell>
          <cell r="U217">
            <v>0</v>
          </cell>
          <cell r="V217">
            <v>562</v>
          </cell>
          <cell r="W217">
            <v>0</v>
          </cell>
          <cell r="X217">
            <v>11670</v>
          </cell>
          <cell r="Y217">
            <v>0</v>
          </cell>
          <cell r="Z217">
            <v>1125</v>
          </cell>
          <cell r="AA217">
            <v>0</v>
          </cell>
          <cell r="AB217">
            <v>1752</v>
          </cell>
          <cell r="AC217">
            <v>11519</v>
          </cell>
        </row>
        <row r="218">
          <cell r="O218" t="str">
            <v>83G787</v>
          </cell>
          <cell r="P218" t="str">
            <v>DEFIANCE</v>
          </cell>
          <cell r="Q218">
            <v>7860646</v>
          </cell>
          <cell r="R218">
            <v>63671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9318</v>
          </cell>
          <cell r="Y218">
            <v>0</v>
          </cell>
          <cell r="Z218">
            <v>0</v>
          </cell>
          <cell r="AA218">
            <v>0</v>
          </cell>
          <cell r="AB218">
            <v>4162</v>
          </cell>
          <cell r="AC218">
            <v>0</v>
          </cell>
        </row>
        <row r="219">
          <cell r="O219" t="str">
            <v>28G257</v>
          </cell>
          <cell r="P219" t="str">
            <v>DELAWARE</v>
          </cell>
          <cell r="Q219">
            <v>4459511</v>
          </cell>
          <cell r="R219">
            <v>36122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O220" t="str">
            <v>28G258</v>
          </cell>
          <cell r="P220" t="str">
            <v>DELHI</v>
          </cell>
          <cell r="Q220">
            <v>20241263</v>
          </cell>
          <cell r="R220">
            <v>163954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33000</v>
          </cell>
          <cell r="Y220">
            <v>0</v>
          </cell>
          <cell r="Z220">
            <v>5465</v>
          </cell>
          <cell r="AA220">
            <v>0</v>
          </cell>
          <cell r="AB220">
            <v>0</v>
          </cell>
          <cell r="AC220">
            <v>25000</v>
          </cell>
        </row>
        <row r="221">
          <cell r="O221" t="str">
            <v>23G206</v>
          </cell>
          <cell r="P221" t="str">
            <v>DELMAR</v>
          </cell>
          <cell r="Q221">
            <v>11863686</v>
          </cell>
          <cell r="R221">
            <v>96096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3203</v>
          </cell>
          <cell r="AA221">
            <v>0</v>
          </cell>
          <cell r="AB221">
            <v>10973</v>
          </cell>
          <cell r="AC221">
            <v>0</v>
          </cell>
        </row>
        <row r="222">
          <cell r="O222" t="str">
            <v>24G219</v>
          </cell>
          <cell r="P222" t="str">
            <v>DELOIT</v>
          </cell>
          <cell r="Q222">
            <v>4015369</v>
          </cell>
          <cell r="R222">
            <v>32524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17000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O223" t="str">
            <v>54G501</v>
          </cell>
          <cell r="P223" t="str">
            <v>DELTA</v>
          </cell>
          <cell r="Q223">
            <v>3077290</v>
          </cell>
          <cell r="R223">
            <v>24926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7000</v>
          </cell>
          <cell r="Y223">
            <v>0</v>
          </cell>
          <cell r="Z223">
            <v>0</v>
          </cell>
          <cell r="AA223">
            <v>0</v>
          </cell>
          <cell r="AB223">
            <v>6800</v>
          </cell>
          <cell r="AC223">
            <v>0</v>
          </cell>
        </row>
        <row r="224">
          <cell r="O224" t="str">
            <v>24G220</v>
          </cell>
          <cell r="P224" t="str">
            <v>DENISON</v>
          </cell>
          <cell r="Q224">
            <v>216404291</v>
          </cell>
          <cell r="R224">
            <v>1752875</v>
          </cell>
          <cell r="S224">
            <v>0</v>
          </cell>
          <cell r="T224">
            <v>20558</v>
          </cell>
          <cell r="U224">
            <v>0</v>
          </cell>
          <cell r="V224">
            <v>29213</v>
          </cell>
          <cell r="W224">
            <v>0</v>
          </cell>
          <cell r="X224">
            <v>320000</v>
          </cell>
          <cell r="Y224">
            <v>0</v>
          </cell>
          <cell r="Z224">
            <v>58429</v>
          </cell>
          <cell r="AA224">
            <v>0</v>
          </cell>
          <cell r="AB224">
            <v>459572</v>
          </cell>
          <cell r="AC224">
            <v>567199</v>
          </cell>
        </row>
        <row r="225">
          <cell r="O225" t="str">
            <v>09G064</v>
          </cell>
          <cell r="P225" t="str">
            <v>DENVER</v>
          </cell>
          <cell r="Q225">
            <v>67466113</v>
          </cell>
          <cell r="R225">
            <v>376980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O226" t="str">
            <v>59G564</v>
          </cell>
          <cell r="P226" t="str">
            <v>DERBY</v>
          </cell>
          <cell r="Q226">
            <v>845312</v>
          </cell>
          <cell r="R226">
            <v>6847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7100</v>
          </cell>
          <cell r="Y226">
            <v>0</v>
          </cell>
          <cell r="Z226">
            <v>0</v>
          </cell>
          <cell r="AA226">
            <v>0</v>
          </cell>
          <cell r="AB226">
            <v>1116</v>
          </cell>
          <cell r="AC226">
            <v>0</v>
          </cell>
        </row>
        <row r="227">
          <cell r="O227" t="str">
            <v>77G717</v>
          </cell>
          <cell r="P227" t="str">
            <v>DES MOINES</v>
          </cell>
          <cell r="Q227">
            <v>7798033783</v>
          </cell>
          <cell r="R227">
            <v>63164074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2339449</v>
          </cell>
          <cell r="Y227">
            <v>0</v>
          </cell>
          <cell r="Z227">
            <v>0</v>
          </cell>
          <cell r="AA227">
            <v>14083531</v>
          </cell>
          <cell r="AB227">
            <v>7426661</v>
          </cell>
          <cell r="AC227">
            <v>19585424</v>
          </cell>
        </row>
        <row r="228">
          <cell r="O228" t="str">
            <v>25G233</v>
          </cell>
          <cell r="P228" t="str">
            <v>DEXTER</v>
          </cell>
          <cell r="Q228">
            <v>21492374</v>
          </cell>
          <cell r="R228">
            <v>174088</v>
          </cell>
          <cell r="S228">
            <v>0</v>
          </cell>
          <cell r="T228">
            <v>0</v>
          </cell>
          <cell r="U228">
            <v>0</v>
          </cell>
          <cell r="V228">
            <v>2901</v>
          </cell>
          <cell r="W228">
            <v>0</v>
          </cell>
          <cell r="X228">
            <v>37000</v>
          </cell>
          <cell r="Y228">
            <v>0</v>
          </cell>
          <cell r="Z228">
            <v>5803</v>
          </cell>
          <cell r="AA228">
            <v>0</v>
          </cell>
          <cell r="AB228">
            <v>10903</v>
          </cell>
          <cell r="AC228">
            <v>5250</v>
          </cell>
        </row>
        <row r="229">
          <cell r="O229" t="str">
            <v>80G754</v>
          </cell>
          <cell r="P229" t="str">
            <v>DIAGONAL</v>
          </cell>
          <cell r="Q229">
            <v>4010104</v>
          </cell>
          <cell r="R229">
            <v>32482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4500</v>
          </cell>
          <cell r="Y229">
            <v>0</v>
          </cell>
          <cell r="Z229">
            <v>0</v>
          </cell>
          <cell r="AA229">
            <v>0</v>
          </cell>
          <cell r="AB229">
            <v>5000</v>
          </cell>
          <cell r="AC229">
            <v>4500</v>
          </cell>
        </row>
        <row r="230">
          <cell r="O230" t="str">
            <v>21G172</v>
          </cell>
          <cell r="P230" t="str">
            <v>DICKENS</v>
          </cell>
          <cell r="Q230">
            <v>6453830</v>
          </cell>
          <cell r="R230">
            <v>52276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O231" t="str">
            <v>38G355</v>
          </cell>
          <cell r="P231" t="str">
            <v>DIKE</v>
          </cell>
          <cell r="Q231">
            <v>53998163</v>
          </cell>
          <cell r="R231">
            <v>437385</v>
          </cell>
          <cell r="S231">
            <v>0</v>
          </cell>
          <cell r="T231">
            <v>0</v>
          </cell>
          <cell r="U231">
            <v>0</v>
          </cell>
          <cell r="V231">
            <v>7290</v>
          </cell>
          <cell r="W231">
            <v>0</v>
          </cell>
          <cell r="X231">
            <v>38000</v>
          </cell>
          <cell r="Y231">
            <v>0</v>
          </cell>
          <cell r="Z231">
            <v>14580</v>
          </cell>
          <cell r="AA231">
            <v>0</v>
          </cell>
          <cell r="AB231">
            <v>31070</v>
          </cell>
          <cell r="AC231">
            <v>68973</v>
          </cell>
        </row>
        <row r="232">
          <cell r="O232" t="str">
            <v>82G774</v>
          </cell>
          <cell r="P232" t="str">
            <v>DIXON</v>
          </cell>
          <cell r="Q232">
            <v>5795983</v>
          </cell>
          <cell r="R232">
            <v>46947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1565</v>
          </cell>
          <cell r="AA232">
            <v>0</v>
          </cell>
          <cell r="AB232">
            <v>0</v>
          </cell>
          <cell r="AC232">
            <v>0</v>
          </cell>
        </row>
        <row r="233">
          <cell r="O233" t="str">
            <v>32G304</v>
          </cell>
          <cell r="P233" t="str">
            <v>DOLLIVER</v>
          </cell>
          <cell r="Q233">
            <v>1699906</v>
          </cell>
          <cell r="R233">
            <v>13769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</row>
        <row r="234">
          <cell r="O234" t="str">
            <v>82G775</v>
          </cell>
          <cell r="P234" t="str">
            <v>DONAHUE</v>
          </cell>
          <cell r="Q234">
            <v>12734375</v>
          </cell>
          <cell r="R234">
            <v>92000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O235" t="str">
            <v>56G529</v>
          </cell>
          <cell r="P235" t="str">
            <v>DONNELLSON</v>
          </cell>
          <cell r="Q235">
            <v>23689322</v>
          </cell>
          <cell r="R235">
            <v>191884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36000</v>
          </cell>
          <cell r="Y235">
            <v>0</v>
          </cell>
          <cell r="Z235">
            <v>0</v>
          </cell>
          <cell r="AA235">
            <v>0</v>
          </cell>
          <cell r="AB235">
            <v>23000</v>
          </cell>
          <cell r="AC235">
            <v>0</v>
          </cell>
        </row>
        <row r="236">
          <cell r="O236" t="str">
            <v>60G569</v>
          </cell>
          <cell r="P236" t="str">
            <v>DOON</v>
          </cell>
          <cell r="Q236">
            <v>22208768</v>
          </cell>
          <cell r="R236">
            <v>179891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</row>
        <row r="237">
          <cell r="O237" t="str">
            <v>17G144</v>
          </cell>
          <cell r="P237" t="str">
            <v>DOUGHERTY</v>
          </cell>
          <cell r="Q237">
            <v>2279136</v>
          </cell>
          <cell r="R237">
            <v>18461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15000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O238" t="str">
            <v>24G221</v>
          </cell>
          <cell r="P238" t="str">
            <v>DOW CITY</v>
          </cell>
          <cell r="Q238">
            <v>9117788</v>
          </cell>
          <cell r="R238">
            <v>73854</v>
          </cell>
          <cell r="S238">
            <v>0</v>
          </cell>
          <cell r="T238">
            <v>0</v>
          </cell>
          <cell r="U238">
            <v>0</v>
          </cell>
          <cell r="V238">
            <v>1080</v>
          </cell>
          <cell r="W238">
            <v>0</v>
          </cell>
          <cell r="X238">
            <v>39767</v>
          </cell>
          <cell r="Y238">
            <v>0</v>
          </cell>
          <cell r="Z238">
            <v>2462</v>
          </cell>
          <cell r="AA238">
            <v>0</v>
          </cell>
          <cell r="AB238">
            <v>5936</v>
          </cell>
          <cell r="AC238">
            <v>3300</v>
          </cell>
        </row>
        <row r="239">
          <cell r="O239" t="str">
            <v>99G950</v>
          </cell>
          <cell r="P239" t="str">
            <v>DOWS</v>
          </cell>
          <cell r="Q239">
            <v>10037343</v>
          </cell>
          <cell r="R239">
            <v>81302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33000</v>
          </cell>
          <cell r="Y239">
            <v>1821</v>
          </cell>
          <cell r="Z239">
            <v>2710</v>
          </cell>
          <cell r="AA239">
            <v>0</v>
          </cell>
          <cell r="AB239">
            <v>16695</v>
          </cell>
          <cell r="AC239">
            <v>0</v>
          </cell>
        </row>
        <row r="240">
          <cell r="O240" t="str">
            <v>26G243</v>
          </cell>
          <cell r="P240" t="str">
            <v>DRAKESVILLE</v>
          </cell>
          <cell r="Q240">
            <v>2731213</v>
          </cell>
          <cell r="R240">
            <v>22123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5000</v>
          </cell>
          <cell r="Y240">
            <v>0</v>
          </cell>
          <cell r="Z240">
            <v>0</v>
          </cell>
          <cell r="AA240">
            <v>0</v>
          </cell>
          <cell r="AB240">
            <v>850</v>
          </cell>
          <cell r="AC240">
            <v>0</v>
          </cell>
        </row>
        <row r="241">
          <cell r="O241" t="str">
            <v>31G288</v>
          </cell>
          <cell r="P241" t="str">
            <v>DUBUQUE</v>
          </cell>
          <cell r="Q241">
            <v>2542043245</v>
          </cell>
          <cell r="R241">
            <v>20590550</v>
          </cell>
          <cell r="S241">
            <v>0</v>
          </cell>
          <cell r="T241">
            <v>1558460</v>
          </cell>
          <cell r="U241">
            <v>0</v>
          </cell>
          <cell r="V241">
            <v>0</v>
          </cell>
          <cell r="W241">
            <v>0</v>
          </cell>
          <cell r="X241">
            <v>355216</v>
          </cell>
          <cell r="Y241">
            <v>0</v>
          </cell>
          <cell r="Z241">
            <v>0</v>
          </cell>
          <cell r="AA241">
            <v>0</v>
          </cell>
          <cell r="AB241">
            <v>3520529</v>
          </cell>
          <cell r="AC241">
            <v>0</v>
          </cell>
        </row>
        <row r="242">
          <cell r="O242" t="str">
            <v>12G098</v>
          </cell>
          <cell r="P242" t="str">
            <v>DUMONT</v>
          </cell>
          <cell r="Q242">
            <v>11077414</v>
          </cell>
          <cell r="R242">
            <v>89727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30915</v>
          </cell>
          <cell r="Y242">
            <v>0</v>
          </cell>
          <cell r="Z242">
            <v>2990</v>
          </cell>
          <cell r="AA242">
            <v>0</v>
          </cell>
          <cell r="AB242">
            <v>14871</v>
          </cell>
          <cell r="AC242">
            <v>7771</v>
          </cell>
        </row>
        <row r="243">
          <cell r="O243" t="str">
            <v>94G903</v>
          </cell>
          <cell r="P243" t="str">
            <v>DUNCOMBE</v>
          </cell>
          <cell r="Q243">
            <v>14954894</v>
          </cell>
          <cell r="R243">
            <v>121135</v>
          </cell>
          <cell r="S243">
            <v>0</v>
          </cell>
          <cell r="T243">
            <v>0</v>
          </cell>
          <cell r="U243">
            <v>0</v>
          </cell>
          <cell r="V243">
            <v>2019</v>
          </cell>
          <cell r="W243">
            <v>0</v>
          </cell>
          <cell r="X243">
            <v>19200</v>
          </cell>
          <cell r="Y243">
            <v>8024</v>
          </cell>
          <cell r="Z243">
            <v>4038</v>
          </cell>
          <cell r="AA243">
            <v>0</v>
          </cell>
          <cell r="AB243">
            <v>14775</v>
          </cell>
          <cell r="AC243">
            <v>0</v>
          </cell>
        </row>
        <row r="244">
          <cell r="O244" t="str">
            <v>28G259</v>
          </cell>
          <cell r="P244" t="str">
            <v>DUNDEE</v>
          </cell>
          <cell r="Q244">
            <v>3371994</v>
          </cell>
          <cell r="R244">
            <v>27313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7000</v>
          </cell>
          <cell r="Y244">
            <v>0</v>
          </cell>
          <cell r="Z244">
            <v>0</v>
          </cell>
          <cell r="AA244">
            <v>0</v>
          </cell>
          <cell r="AB244">
            <v>2400</v>
          </cell>
          <cell r="AC244">
            <v>0</v>
          </cell>
        </row>
        <row r="245">
          <cell r="O245" t="str">
            <v>07G047</v>
          </cell>
          <cell r="P245" t="str">
            <v>DUNKERTON</v>
          </cell>
          <cell r="Q245">
            <v>31749445</v>
          </cell>
          <cell r="R245">
            <v>257171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O246" t="str">
            <v>43G400</v>
          </cell>
          <cell r="P246" t="str">
            <v>DUNLAP</v>
          </cell>
          <cell r="Q246">
            <v>29162378</v>
          </cell>
          <cell r="R246">
            <v>236215</v>
          </cell>
          <cell r="S246">
            <v>0</v>
          </cell>
          <cell r="T246">
            <v>0</v>
          </cell>
          <cell r="U246">
            <v>5000</v>
          </cell>
          <cell r="V246">
            <v>0</v>
          </cell>
          <cell r="W246">
            <v>0</v>
          </cell>
          <cell r="X246">
            <v>36000</v>
          </cell>
          <cell r="Y246">
            <v>0</v>
          </cell>
          <cell r="Z246">
            <v>7874</v>
          </cell>
          <cell r="AA246">
            <v>0</v>
          </cell>
          <cell r="AB246">
            <v>63000</v>
          </cell>
          <cell r="AC246">
            <v>116000</v>
          </cell>
        </row>
        <row r="247">
          <cell r="O247" t="str">
            <v>31G289</v>
          </cell>
          <cell r="P247" t="str">
            <v>DURANGO</v>
          </cell>
          <cell r="Q247">
            <v>755863</v>
          </cell>
          <cell r="R247">
            <v>720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O248" t="str">
            <v>16G137</v>
          </cell>
          <cell r="P248" t="str">
            <v>DURANT</v>
          </cell>
          <cell r="Q248">
            <v>85058050</v>
          </cell>
          <cell r="R248">
            <v>688970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6948</v>
          </cell>
          <cell r="Z248">
            <v>0</v>
          </cell>
          <cell r="AA248">
            <v>0</v>
          </cell>
          <cell r="AB248">
            <v>64007</v>
          </cell>
          <cell r="AC248">
            <v>85876</v>
          </cell>
        </row>
        <row r="249">
          <cell r="O249" t="str">
            <v>31G290</v>
          </cell>
          <cell r="P249" t="str">
            <v>DYERSVILLE</v>
          </cell>
          <cell r="Q249">
            <v>244446936</v>
          </cell>
          <cell r="R249">
            <v>1938465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O250" t="str">
            <v>86G827</v>
          </cell>
          <cell r="P250" t="str">
            <v>DYSART</v>
          </cell>
          <cell r="Q250">
            <v>39767252</v>
          </cell>
          <cell r="R250">
            <v>322115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31573</v>
          </cell>
          <cell r="Y250">
            <v>0</v>
          </cell>
          <cell r="Z250">
            <v>0</v>
          </cell>
          <cell r="AA250">
            <v>0</v>
          </cell>
          <cell r="AB250">
            <v>25415</v>
          </cell>
          <cell r="AC250">
            <v>38478</v>
          </cell>
        </row>
        <row r="251">
          <cell r="O251" t="str">
            <v>99G951</v>
          </cell>
          <cell r="P251" t="str">
            <v>EAGLE GROVE</v>
          </cell>
          <cell r="Q251">
            <v>80719969</v>
          </cell>
          <cell r="R251">
            <v>653832</v>
          </cell>
          <cell r="S251">
            <v>0</v>
          </cell>
          <cell r="T251">
            <v>6511</v>
          </cell>
          <cell r="U251">
            <v>6000</v>
          </cell>
          <cell r="V251">
            <v>0</v>
          </cell>
          <cell r="W251">
            <v>0</v>
          </cell>
          <cell r="X251">
            <v>63100</v>
          </cell>
          <cell r="Y251">
            <v>109723</v>
          </cell>
          <cell r="Z251">
            <v>0</v>
          </cell>
          <cell r="AA251">
            <v>0</v>
          </cell>
          <cell r="AB251">
            <v>145730</v>
          </cell>
          <cell r="AC251">
            <v>207820</v>
          </cell>
        </row>
        <row r="252">
          <cell r="O252" t="str">
            <v>61G577</v>
          </cell>
          <cell r="P252" t="str">
            <v>EARLHAM</v>
          </cell>
          <cell r="Q252">
            <v>48347588</v>
          </cell>
          <cell r="R252">
            <v>391615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33000</v>
          </cell>
          <cell r="Y252">
            <v>7888</v>
          </cell>
          <cell r="Z252">
            <v>0</v>
          </cell>
          <cell r="AA252">
            <v>0</v>
          </cell>
          <cell r="AB252">
            <v>49285</v>
          </cell>
          <cell r="AC252">
            <v>50000</v>
          </cell>
        </row>
        <row r="253">
          <cell r="O253" t="str">
            <v>83G788</v>
          </cell>
          <cell r="P253" t="str">
            <v>EARLING</v>
          </cell>
          <cell r="Q253">
            <v>7933905</v>
          </cell>
          <cell r="R253">
            <v>64265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21000</v>
          </cell>
          <cell r="Y253">
            <v>0</v>
          </cell>
          <cell r="Z253">
            <v>2142</v>
          </cell>
          <cell r="AA253">
            <v>0</v>
          </cell>
          <cell r="AB253">
            <v>6711</v>
          </cell>
          <cell r="AC253">
            <v>0</v>
          </cell>
        </row>
        <row r="254">
          <cell r="O254" t="str">
            <v>28G260</v>
          </cell>
          <cell r="P254" t="str">
            <v>EARLVILLE</v>
          </cell>
          <cell r="Q254">
            <v>19324414</v>
          </cell>
          <cell r="R254">
            <v>156528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28000</v>
          </cell>
          <cell r="Y254">
            <v>0</v>
          </cell>
          <cell r="Z254">
            <v>0</v>
          </cell>
          <cell r="AA254">
            <v>0</v>
          </cell>
          <cell r="AB254">
            <v>18900</v>
          </cell>
          <cell r="AC254">
            <v>16750</v>
          </cell>
        </row>
        <row r="255">
          <cell r="O255" t="str">
            <v>81G762</v>
          </cell>
          <cell r="P255" t="str">
            <v>EARLY</v>
          </cell>
          <cell r="Q255">
            <v>10932016</v>
          </cell>
          <cell r="R255">
            <v>88549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19990</v>
          </cell>
          <cell r="Y255">
            <v>557</v>
          </cell>
          <cell r="Z255">
            <v>2952</v>
          </cell>
          <cell r="AA255">
            <v>0</v>
          </cell>
          <cell r="AB255">
            <v>9988</v>
          </cell>
          <cell r="AC255">
            <v>45000</v>
          </cell>
        </row>
        <row r="256">
          <cell r="O256" t="str">
            <v>61G578</v>
          </cell>
          <cell r="P256" t="str">
            <v>EAST PERU</v>
          </cell>
          <cell r="Q256">
            <v>1613458</v>
          </cell>
          <cell r="R256">
            <v>13069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5000</v>
          </cell>
          <cell r="Y256">
            <v>680</v>
          </cell>
          <cell r="Z256">
            <v>0</v>
          </cell>
          <cell r="AA256">
            <v>0</v>
          </cell>
          <cell r="AB256">
            <v>1000</v>
          </cell>
          <cell r="AC256">
            <v>0</v>
          </cell>
        </row>
        <row r="257">
          <cell r="O257" t="str">
            <v>90G865</v>
          </cell>
          <cell r="P257" t="str">
            <v>EDDYVILLE</v>
          </cell>
          <cell r="Q257">
            <v>21243776</v>
          </cell>
          <cell r="R257">
            <v>172075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42399</v>
          </cell>
          <cell r="AC257">
            <v>32481</v>
          </cell>
        </row>
        <row r="258">
          <cell r="O258" t="str">
            <v>28G183</v>
          </cell>
          <cell r="P258" t="str">
            <v>EDGEWOOD</v>
          </cell>
          <cell r="Q258">
            <v>28155159</v>
          </cell>
          <cell r="R258">
            <v>228057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39000</v>
          </cell>
          <cell r="Y258">
            <v>0</v>
          </cell>
          <cell r="Z258">
            <v>7602</v>
          </cell>
          <cell r="AA258">
            <v>0</v>
          </cell>
          <cell r="AB258">
            <v>30036</v>
          </cell>
          <cell r="AC258">
            <v>26400</v>
          </cell>
        </row>
        <row r="259">
          <cell r="O259" t="str">
            <v>86G828</v>
          </cell>
          <cell r="P259" t="str">
            <v>ELBERON</v>
          </cell>
          <cell r="Q259">
            <v>5103390</v>
          </cell>
          <cell r="R259">
            <v>41337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5000</v>
          </cell>
          <cell r="Y259">
            <v>0</v>
          </cell>
          <cell r="Z259">
            <v>0</v>
          </cell>
          <cell r="AA259">
            <v>0</v>
          </cell>
          <cell r="AB259">
            <v>1400</v>
          </cell>
          <cell r="AC259">
            <v>0</v>
          </cell>
        </row>
        <row r="260">
          <cell r="O260" t="str">
            <v>90G866</v>
          </cell>
          <cell r="P260" t="str">
            <v>ELDON</v>
          </cell>
          <cell r="Q260">
            <v>10558088</v>
          </cell>
          <cell r="R260">
            <v>85521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40545</v>
          </cell>
          <cell r="Y260">
            <v>0</v>
          </cell>
          <cell r="Z260">
            <v>2851</v>
          </cell>
          <cell r="AA260">
            <v>0</v>
          </cell>
          <cell r="AB260">
            <v>26922</v>
          </cell>
          <cell r="AC260">
            <v>0</v>
          </cell>
        </row>
        <row r="261">
          <cell r="O261" t="str">
            <v>42G391</v>
          </cell>
          <cell r="P261" t="str">
            <v>ELDORA</v>
          </cell>
          <cell r="Q261">
            <v>63428808</v>
          </cell>
          <cell r="R261">
            <v>513773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83669</v>
          </cell>
          <cell r="Y261">
            <v>0</v>
          </cell>
          <cell r="Z261">
            <v>17126</v>
          </cell>
          <cell r="AA261">
            <v>0</v>
          </cell>
          <cell r="AB261">
            <v>133124</v>
          </cell>
          <cell r="AC261">
            <v>195920</v>
          </cell>
        </row>
        <row r="262">
          <cell r="O262" t="str">
            <v>82G776</v>
          </cell>
          <cell r="P262" t="str">
            <v>ELDRIDGE</v>
          </cell>
          <cell r="Q262">
            <v>380954509</v>
          </cell>
          <cell r="R262">
            <v>2490000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35000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O263" t="str">
            <v>33G312</v>
          </cell>
          <cell r="P263" t="str">
            <v>ELGIN</v>
          </cell>
          <cell r="Q263">
            <v>16928815</v>
          </cell>
          <cell r="R263">
            <v>137123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29000</v>
          </cell>
          <cell r="Y263">
            <v>2240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O264" t="str">
            <v>83G789</v>
          </cell>
          <cell r="P264" t="str">
            <v>ELK HORN</v>
          </cell>
          <cell r="Q264">
            <v>15997280</v>
          </cell>
          <cell r="R264">
            <v>129578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19777</v>
          </cell>
          <cell r="Y264">
            <v>0</v>
          </cell>
          <cell r="Z264">
            <v>4319</v>
          </cell>
          <cell r="AA264">
            <v>0</v>
          </cell>
          <cell r="AB264">
            <v>13482</v>
          </cell>
          <cell r="AC264">
            <v>12736</v>
          </cell>
        </row>
        <row r="265">
          <cell r="O265" t="str">
            <v>07G048</v>
          </cell>
          <cell r="P265" t="str">
            <v>ELK RUN HEIGHTS</v>
          </cell>
          <cell r="Q265">
            <v>44050605</v>
          </cell>
          <cell r="R265">
            <v>356810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O266" t="str">
            <v>22G184</v>
          </cell>
          <cell r="P266" t="str">
            <v>ELKADER</v>
          </cell>
          <cell r="Q266">
            <v>42762665</v>
          </cell>
          <cell r="R266">
            <v>346378</v>
          </cell>
          <cell r="S266">
            <v>0</v>
          </cell>
          <cell r="T266">
            <v>0</v>
          </cell>
          <cell r="U266">
            <v>0</v>
          </cell>
          <cell r="V266">
            <v>5773</v>
          </cell>
          <cell r="W266">
            <v>0</v>
          </cell>
          <cell r="X266">
            <v>46943</v>
          </cell>
          <cell r="Y266">
            <v>0</v>
          </cell>
          <cell r="Z266">
            <v>0</v>
          </cell>
          <cell r="AA266">
            <v>0</v>
          </cell>
          <cell r="AB266">
            <v>74289</v>
          </cell>
          <cell r="AC266">
            <v>67244</v>
          </cell>
        </row>
        <row r="267">
          <cell r="O267" t="str">
            <v>77G718</v>
          </cell>
          <cell r="P267" t="str">
            <v>ELKHART</v>
          </cell>
          <cell r="Q267">
            <v>13588422</v>
          </cell>
          <cell r="R267">
            <v>110066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18895</v>
          </cell>
          <cell r="Y267">
            <v>0</v>
          </cell>
          <cell r="Z267">
            <v>3669</v>
          </cell>
          <cell r="AA267">
            <v>0</v>
          </cell>
          <cell r="AB267">
            <v>4725</v>
          </cell>
          <cell r="AC267">
            <v>0</v>
          </cell>
        </row>
        <row r="268">
          <cell r="O268" t="str">
            <v>22G185</v>
          </cell>
          <cell r="P268" t="str">
            <v>ELKPORT</v>
          </cell>
          <cell r="Q268">
            <v>757795</v>
          </cell>
          <cell r="R268">
            <v>4512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</row>
        <row r="269">
          <cell r="O269" t="str">
            <v>69G645</v>
          </cell>
          <cell r="P269" t="str">
            <v>ELLIOTT</v>
          </cell>
          <cell r="Q269">
            <v>4942739</v>
          </cell>
          <cell r="R269">
            <v>40036</v>
          </cell>
          <cell r="S269">
            <v>0</v>
          </cell>
          <cell r="T269">
            <v>0</v>
          </cell>
          <cell r="U269">
            <v>0</v>
          </cell>
          <cell r="V269">
            <v>667</v>
          </cell>
          <cell r="W269">
            <v>0</v>
          </cell>
          <cell r="X269">
            <v>11000</v>
          </cell>
          <cell r="Y269">
            <v>0</v>
          </cell>
          <cell r="Z269">
            <v>1335</v>
          </cell>
          <cell r="AA269">
            <v>0</v>
          </cell>
          <cell r="AB269">
            <v>7425</v>
          </cell>
          <cell r="AC269">
            <v>8317</v>
          </cell>
        </row>
        <row r="270">
          <cell r="O270" t="str">
            <v>80G755</v>
          </cell>
          <cell r="P270" t="str">
            <v>ELLSTON</v>
          </cell>
          <cell r="Q270">
            <v>553334</v>
          </cell>
          <cell r="R270">
            <v>4482</v>
          </cell>
          <cell r="S270">
            <v>0</v>
          </cell>
          <cell r="T270">
            <v>0</v>
          </cell>
          <cell r="U270">
            <v>0</v>
          </cell>
          <cell r="V270">
            <v>75</v>
          </cell>
          <cell r="W270">
            <v>0</v>
          </cell>
          <cell r="X270">
            <v>1391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</row>
        <row r="271">
          <cell r="O271" t="str">
            <v>40G372</v>
          </cell>
          <cell r="P271" t="str">
            <v>ELLSWORTH</v>
          </cell>
          <cell r="Q271">
            <v>20711913</v>
          </cell>
          <cell r="R271">
            <v>167766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14175</v>
          </cell>
          <cell r="Y271">
            <v>0</v>
          </cell>
          <cell r="Z271">
            <v>5310</v>
          </cell>
          <cell r="AA271">
            <v>0</v>
          </cell>
          <cell r="AB271">
            <v>13675</v>
          </cell>
          <cell r="AC271">
            <v>0</v>
          </cell>
        </row>
        <row r="272">
          <cell r="O272" t="str">
            <v>45G422</v>
          </cell>
          <cell r="P272" t="str">
            <v>ELMA</v>
          </cell>
          <cell r="Q272">
            <v>11544972</v>
          </cell>
          <cell r="R272">
            <v>93514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2594</v>
          </cell>
          <cell r="Z272">
            <v>3117</v>
          </cell>
          <cell r="AA272">
            <v>0</v>
          </cell>
          <cell r="AB272">
            <v>13800</v>
          </cell>
          <cell r="AC272">
            <v>0</v>
          </cell>
        </row>
        <row r="273">
          <cell r="O273" t="str">
            <v>57G543</v>
          </cell>
          <cell r="P273" t="str">
            <v>ELY</v>
          </cell>
          <cell r="Q273">
            <v>84656975</v>
          </cell>
          <cell r="R273">
            <v>685721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16133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13982</v>
          </cell>
        </row>
        <row r="274">
          <cell r="O274" t="str">
            <v>65G616</v>
          </cell>
          <cell r="P274" t="str">
            <v>EMERSON</v>
          </cell>
          <cell r="Q274">
            <v>10346920</v>
          </cell>
          <cell r="R274">
            <v>83810</v>
          </cell>
          <cell r="S274">
            <v>0</v>
          </cell>
          <cell r="T274">
            <v>0</v>
          </cell>
          <cell r="U274">
            <v>0</v>
          </cell>
          <cell r="V274">
            <v>1300</v>
          </cell>
          <cell r="W274">
            <v>0</v>
          </cell>
          <cell r="X274">
            <v>12000</v>
          </cell>
          <cell r="Y274">
            <v>0</v>
          </cell>
          <cell r="Z274">
            <v>2794</v>
          </cell>
          <cell r="AA274">
            <v>0</v>
          </cell>
          <cell r="AB274">
            <v>7204</v>
          </cell>
          <cell r="AC274">
            <v>2115</v>
          </cell>
        </row>
        <row r="275">
          <cell r="O275" t="str">
            <v>74G686</v>
          </cell>
          <cell r="P275" t="str">
            <v>EMMETSBURG</v>
          </cell>
          <cell r="Q275">
            <v>133566842</v>
          </cell>
          <cell r="R275">
            <v>1081891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66644</v>
          </cell>
          <cell r="Y275">
            <v>0</v>
          </cell>
          <cell r="Z275">
            <v>36063</v>
          </cell>
          <cell r="AA275">
            <v>0</v>
          </cell>
          <cell r="AB275">
            <v>202622</v>
          </cell>
          <cell r="AC275">
            <v>392513</v>
          </cell>
        </row>
        <row r="276">
          <cell r="O276" t="str">
            <v>31G291</v>
          </cell>
          <cell r="P276" t="str">
            <v>EPWORTH</v>
          </cell>
          <cell r="Q276">
            <v>58663674</v>
          </cell>
          <cell r="R276">
            <v>456070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O277" t="str">
            <v>73G677</v>
          </cell>
          <cell r="P277" t="str">
            <v>ESSEX</v>
          </cell>
          <cell r="Q277">
            <v>15496851</v>
          </cell>
          <cell r="R277">
            <v>125524</v>
          </cell>
          <cell r="S277">
            <v>0</v>
          </cell>
          <cell r="T277">
            <v>0</v>
          </cell>
          <cell r="U277">
            <v>0</v>
          </cell>
          <cell r="V277">
            <v>2092</v>
          </cell>
          <cell r="W277">
            <v>0</v>
          </cell>
          <cell r="X277">
            <v>28000</v>
          </cell>
          <cell r="Y277">
            <v>0</v>
          </cell>
          <cell r="Z277">
            <v>4184</v>
          </cell>
          <cell r="AA277">
            <v>0</v>
          </cell>
          <cell r="AB277">
            <v>19416</v>
          </cell>
          <cell r="AC277">
            <v>55200</v>
          </cell>
        </row>
        <row r="278">
          <cell r="O278" t="str">
            <v>32G305</v>
          </cell>
          <cell r="P278" t="str">
            <v>ESTHERVILLE</v>
          </cell>
          <cell r="Q278">
            <v>157752636</v>
          </cell>
          <cell r="R278">
            <v>1277796</v>
          </cell>
          <cell r="S278">
            <v>0</v>
          </cell>
          <cell r="T278">
            <v>7500</v>
          </cell>
          <cell r="U278">
            <v>0</v>
          </cell>
          <cell r="V278">
            <v>0</v>
          </cell>
          <cell r="W278">
            <v>0</v>
          </cell>
          <cell r="X278">
            <v>130300</v>
          </cell>
          <cell r="Y278">
            <v>0</v>
          </cell>
          <cell r="Z278">
            <v>40846</v>
          </cell>
          <cell r="AA278">
            <v>150000</v>
          </cell>
          <cell r="AB278">
            <v>200000</v>
          </cell>
          <cell r="AC278">
            <v>391000</v>
          </cell>
        </row>
        <row r="279">
          <cell r="O279" t="str">
            <v>07G049</v>
          </cell>
          <cell r="P279" t="str">
            <v>EVANSDALE</v>
          </cell>
          <cell r="Q279">
            <v>124869790</v>
          </cell>
          <cell r="R279">
            <v>960652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201419</v>
          </cell>
        </row>
        <row r="280">
          <cell r="O280" t="str">
            <v>21G173</v>
          </cell>
          <cell r="P280" t="str">
            <v>EVERLY</v>
          </cell>
          <cell r="Q280">
            <v>17302544</v>
          </cell>
          <cell r="R280">
            <v>140151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10000</v>
          </cell>
          <cell r="Y280">
            <v>0</v>
          </cell>
          <cell r="Z280">
            <v>0</v>
          </cell>
          <cell r="AA280">
            <v>0</v>
          </cell>
          <cell r="AB280">
            <v>10000</v>
          </cell>
          <cell r="AC280">
            <v>0</v>
          </cell>
        </row>
        <row r="281">
          <cell r="O281" t="str">
            <v>05G029</v>
          </cell>
          <cell r="P281" t="str">
            <v>EXIRA</v>
          </cell>
          <cell r="Q281">
            <v>15058529</v>
          </cell>
          <cell r="R281">
            <v>121974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23000</v>
          </cell>
          <cell r="Y281">
            <v>0</v>
          </cell>
          <cell r="Z281">
            <v>4066</v>
          </cell>
          <cell r="AA281">
            <v>0</v>
          </cell>
          <cell r="AB281">
            <v>16200</v>
          </cell>
          <cell r="AC281">
            <v>88260</v>
          </cell>
        </row>
        <row r="282">
          <cell r="O282" t="str">
            <v>04G018</v>
          </cell>
          <cell r="P282" t="str">
            <v>EXLINE</v>
          </cell>
          <cell r="Q282">
            <v>1720770</v>
          </cell>
          <cell r="R282">
            <v>13938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6700</v>
          </cell>
          <cell r="Y282">
            <v>128</v>
          </cell>
          <cell r="Z282">
            <v>0</v>
          </cell>
          <cell r="AA282">
            <v>0</v>
          </cell>
          <cell r="AB282">
            <v>1333</v>
          </cell>
          <cell r="AC282">
            <v>0</v>
          </cell>
        </row>
        <row r="283">
          <cell r="O283" t="str">
            <v>10G074</v>
          </cell>
          <cell r="P283" t="str">
            <v>FAIRBANK</v>
          </cell>
          <cell r="Q283">
            <v>35310354</v>
          </cell>
          <cell r="R283">
            <v>286014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15000</v>
          </cell>
          <cell r="Y283">
            <v>945</v>
          </cell>
          <cell r="Z283">
            <v>9534</v>
          </cell>
          <cell r="AA283">
            <v>0</v>
          </cell>
          <cell r="AB283">
            <v>19108</v>
          </cell>
          <cell r="AC283">
            <v>48250</v>
          </cell>
        </row>
        <row r="284">
          <cell r="O284" t="str">
            <v>57G544</v>
          </cell>
          <cell r="P284" t="str">
            <v>FAIRFAX</v>
          </cell>
          <cell r="Q284">
            <v>101725891</v>
          </cell>
          <cell r="R284">
            <v>823980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O285" t="str">
            <v>51G476</v>
          </cell>
          <cell r="P285" t="str">
            <v>FAIRFIELD</v>
          </cell>
          <cell r="Q285">
            <v>350030866</v>
          </cell>
          <cell r="R285">
            <v>2835250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270000</v>
          </cell>
          <cell r="Y285">
            <v>0</v>
          </cell>
          <cell r="Z285">
            <v>0</v>
          </cell>
          <cell r="AA285">
            <v>252880</v>
          </cell>
          <cell r="AB285">
            <v>330736</v>
          </cell>
          <cell r="AC285">
            <v>489452</v>
          </cell>
        </row>
        <row r="286">
          <cell r="O286" t="str">
            <v>31G292</v>
          </cell>
          <cell r="P286" t="str">
            <v>FARLEY</v>
          </cell>
          <cell r="Q286">
            <v>60576033</v>
          </cell>
          <cell r="R286">
            <v>313630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O287" t="str">
            <v>22G186</v>
          </cell>
          <cell r="P287" t="str">
            <v>FARMERSBURG</v>
          </cell>
          <cell r="Q287">
            <v>4923248</v>
          </cell>
          <cell r="R287">
            <v>39878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11360</v>
          </cell>
          <cell r="Y287">
            <v>0</v>
          </cell>
          <cell r="Z287">
            <v>0</v>
          </cell>
          <cell r="AA287">
            <v>0</v>
          </cell>
          <cell r="AB287">
            <v>4000</v>
          </cell>
          <cell r="AC287">
            <v>3500</v>
          </cell>
        </row>
        <row r="288">
          <cell r="O288" t="str">
            <v>89G857</v>
          </cell>
          <cell r="P288" t="str">
            <v>FARMINGTON</v>
          </cell>
          <cell r="Q288">
            <v>10374107</v>
          </cell>
          <cell r="R288">
            <v>84030</v>
          </cell>
          <cell r="S288">
            <v>0</v>
          </cell>
          <cell r="T288">
            <v>0</v>
          </cell>
          <cell r="U288">
            <v>0</v>
          </cell>
          <cell r="V288">
            <v>1401</v>
          </cell>
          <cell r="W288">
            <v>0</v>
          </cell>
          <cell r="X288">
            <v>20300</v>
          </cell>
          <cell r="Y288">
            <v>0</v>
          </cell>
          <cell r="Z288">
            <v>2801</v>
          </cell>
          <cell r="AA288">
            <v>0</v>
          </cell>
          <cell r="AB288">
            <v>15300</v>
          </cell>
          <cell r="AC288">
            <v>10300</v>
          </cell>
        </row>
        <row r="289">
          <cell r="O289" t="str">
            <v>13G103</v>
          </cell>
          <cell r="P289" t="str">
            <v>FARNHAMVILLE</v>
          </cell>
          <cell r="Q289">
            <v>18952794</v>
          </cell>
          <cell r="R289">
            <v>153518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O290" t="str">
            <v>36G338</v>
          </cell>
          <cell r="P290" t="str">
            <v>FARRAGUT</v>
          </cell>
          <cell r="Q290">
            <v>9344494</v>
          </cell>
          <cell r="R290">
            <v>75690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25500</v>
          </cell>
          <cell r="Y290">
            <v>0</v>
          </cell>
          <cell r="Z290">
            <v>2523</v>
          </cell>
          <cell r="AA290">
            <v>0</v>
          </cell>
          <cell r="AB290">
            <v>0</v>
          </cell>
          <cell r="AC290">
            <v>5687</v>
          </cell>
        </row>
        <row r="291">
          <cell r="O291" t="str">
            <v>33G313</v>
          </cell>
          <cell r="P291" t="str">
            <v>FAYETTE</v>
          </cell>
          <cell r="Q291">
            <v>26328019</v>
          </cell>
          <cell r="R291">
            <v>213257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17802</v>
          </cell>
          <cell r="Y291">
            <v>4282</v>
          </cell>
          <cell r="Z291">
            <v>0</v>
          </cell>
          <cell r="AA291">
            <v>0</v>
          </cell>
          <cell r="AB291">
            <v>50972</v>
          </cell>
          <cell r="AC291">
            <v>75277</v>
          </cell>
        </row>
        <row r="292">
          <cell r="O292" t="str">
            <v>55G520</v>
          </cell>
          <cell r="P292" t="str">
            <v>FENTON</v>
          </cell>
          <cell r="Q292">
            <v>3900165</v>
          </cell>
          <cell r="R292">
            <v>31591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17120</v>
          </cell>
          <cell r="Y292">
            <v>210</v>
          </cell>
          <cell r="Z292">
            <v>1053</v>
          </cell>
          <cell r="AA292">
            <v>0</v>
          </cell>
          <cell r="AB292">
            <v>6800</v>
          </cell>
          <cell r="AC292">
            <v>4045</v>
          </cell>
        </row>
        <row r="293">
          <cell r="O293" t="str">
            <v>64G605</v>
          </cell>
          <cell r="P293" t="str">
            <v>FERGUSON</v>
          </cell>
          <cell r="Q293">
            <v>1170905</v>
          </cell>
          <cell r="R293">
            <v>9484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5600</v>
          </cell>
          <cell r="Y293">
            <v>383</v>
          </cell>
          <cell r="Z293">
            <v>0</v>
          </cell>
          <cell r="AA293">
            <v>0</v>
          </cell>
          <cell r="AB293">
            <v>1200</v>
          </cell>
          <cell r="AC293">
            <v>0</v>
          </cell>
        </row>
        <row r="294">
          <cell r="O294" t="str">
            <v>98G941</v>
          </cell>
          <cell r="P294" t="str">
            <v>FERTILE</v>
          </cell>
          <cell r="Q294">
            <v>7621365</v>
          </cell>
          <cell r="R294">
            <v>61733</v>
          </cell>
          <cell r="S294">
            <v>0</v>
          </cell>
          <cell r="T294">
            <v>0</v>
          </cell>
          <cell r="U294">
            <v>0</v>
          </cell>
          <cell r="V294">
            <v>1029</v>
          </cell>
          <cell r="W294">
            <v>0</v>
          </cell>
          <cell r="X294">
            <v>15600</v>
          </cell>
          <cell r="Y294">
            <v>0</v>
          </cell>
          <cell r="Z294">
            <v>2058</v>
          </cell>
          <cell r="AA294">
            <v>0</v>
          </cell>
          <cell r="AB294">
            <v>10000</v>
          </cell>
          <cell r="AC294">
            <v>2600</v>
          </cell>
        </row>
        <row r="295">
          <cell r="O295" t="str">
            <v>26G244</v>
          </cell>
          <cell r="P295" t="str">
            <v>FLORIS</v>
          </cell>
          <cell r="Q295">
            <v>1525925</v>
          </cell>
          <cell r="R295">
            <v>12360</v>
          </cell>
          <cell r="S295">
            <v>0</v>
          </cell>
          <cell r="T295">
            <v>0</v>
          </cell>
          <cell r="U295">
            <v>0</v>
          </cell>
          <cell r="V295">
            <v>206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</row>
        <row r="296">
          <cell r="O296" t="str">
            <v>34G325</v>
          </cell>
          <cell r="P296" t="str">
            <v>FLOYD</v>
          </cell>
          <cell r="Q296">
            <v>9779950</v>
          </cell>
          <cell r="R296">
            <v>79218</v>
          </cell>
          <cell r="S296">
            <v>0</v>
          </cell>
          <cell r="T296">
            <v>0</v>
          </cell>
          <cell r="U296">
            <v>0</v>
          </cell>
          <cell r="V296">
            <v>1320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7000</v>
          </cell>
        </row>
        <row r="297">
          <cell r="O297" t="str">
            <v>76G703</v>
          </cell>
          <cell r="P297" t="str">
            <v>FONDA</v>
          </cell>
          <cell r="Q297">
            <v>10237807</v>
          </cell>
          <cell r="R297">
            <v>82926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24030</v>
          </cell>
          <cell r="Y297">
            <v>2000</v>
          </cell>
          <cell r="Z297">
            <v>2764</v>
          </cell>
          <cell r="AA297">
            <v>0</v>
          </cell>
          <cell r="AB297">
            <v>26829</v>
          </cell>
          <cell r="AC297">
            <v>81418</v>
          </cell>
        </row>
        <row r="298">
          <cell r="O298" t="str">
            <v>01G003</v>
          </cell>
          <cell r="P298" t="str">
            <v>FONTANELLE</v>
          </cell>
          <cell r="Q298">
            <v>14778950</v>
          </cell>
          <cell r="R298">
            <v>119709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22100</v>
          </cell>
          <cell r="Y298">
            <v>0</v>
          </cell>
          <cell r="Z298">
            <v>0</v>
          </cell>
          <cell r="AA298">
            <v>0</v>
          </cell>
          <cell r="AB298">
            <v>16100</v>
          </cell>
          <cell r="AC298">
            <v>9300</v>
          </cell>
        </row>
        <row r="299">
          <cell r="O299" t="str">
            <v>95G912</v>
          </cell>
          <cell r="P299" t="str">
            <v>FOREST CITY</v>
          </cell>
          <cell r="Q299">
            <v>130965075</v>
          </cell>
          <cell r="R299">
            <v>1060817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104900</v>
          </cell>
          <cell r="Y299">
            <v>0</v>
          </cell>
          <cell r="Z299">
            <v>35359</v>
          </cell>
          <cell r="AA299">
            <v>0</v>
          </cell>
          <cell r="AB299">
            <v>210000</v>
          </cell>
          <cell r="AC299">
            <v>245000</v>
          </cell>
        </row>
        <row r="300">
          <cell r="O300" t="str">
            <v>96G921</v>
          </cell>
          <cell r="P300" t="str">
            <v>FORT ATKINSON</v>
          </cell>
          <cell r="Q300">
            <v>10963036</v>
          </cell>
          <cell r="R300">
            <v>88801</v>
          </cell>
          <cell r="S300">
            <v>0</v>
          </cell>
          <cell r="T300">
            <v>0</v>
          </cell>
          <cell r="U300">
            <v>0</v>
          </cell>
          <cell r="V300">
            <v>1480</v>
          </cell>
          <cell r="W300">
            <v>0</v>
          </cell>
          <cell r="X300">
            <v>25000</v>
          </cell>
          <cell r="Y300">
            <v>0</v>
          </cell>
          <cell r="Z300">
            <v>2960</v>
          </cell>
          <cell r="AA300">
            <v>0</v>
          </cell>
          <cell r="AB300">
            <v>16952</v>
          </cell>
          <cell r="AC300">
            <v>8000</v>
          </cell>
        </row>
        <row r="301">
          <cell r="O301" t="str">
            <v>94G904</v>
          </cell>
          <cell r="P301" t="str">
            <v>FORT DODGE</v>
          </cell>
          <cell r="Q301">
            <v>707931529</v>
          </cell>
          <cell r="R301">
            <v>5734245</v>
          </cell>
          <cell r="S301">
            <v>0</v>
          </cell>
          <cell r="T301">
            <v>262200</v>
          </cell>
          <cell r="U301">
            <v>0</v>
          </cell>
          <cell r="V301">
            <v>82000</v>
          </cell>
          <cell r="W301">
            <v>0</v>
          </cell>
          <cell r="X301">
            <v>375000</v>
          </cell>
          <cell r="Y301">
            <v>432202</v>
          </cell>
          <cell r="Z301">
            <v>191142</v>
          </cell>
          <cell r="AA301">
            <v>1266000</v>
          </cell>
          <cell r="AB301">
            <v>947950</v>
          </cell>
          <cell r="AC301">
            <v>1880520</v>
          </cell>
        </row>
        <row r="302">
          <cell r="O302" t="str">
            <v>56G530</v>
          </cell>
          <cell r="P302" t="str">
            <v>FORT MADISON</v>
          </cell>
          <cell r="Q302">
            <v>297348874</v>
          </cell>
          <cell r="R302">
            <v>2408526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76000</v>
          </cell>
          <cell r="Y302">
            <v>9660</v>
          </cell>
          <cell r="Z302">
            <v>80284</v>
          </cell>
          <cell r="AA302">
            <v>534940</v>
          </cell>
          <cell r="AB302">
            <v>949080</v>
          </cell>
          <cell r="AC302">
            <v>0</v>
          </cell>
        </row>
        <row r="303">
          <cell r="O303" t="str">
            <v>21G174</v>
          </cell>
          <cell r="P303" t="str">
            <v>FOSTORIA</v>
          </cell>
          <cell r="Q303">
            <v>11351633</v>
          </cell>
          <cell r="R303">
            <v>91948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</row>
        <row r="304">
          <cell r="O304" t="str">
            <v>56G531</v>
          </cell>
          <cell r="P304" t="str">
            <v>FRANKLIN</v>
          </cell>
          <cell r="Q304">
            <v>2783806</v>
          </cell>
          <cell r="R304">
            <v>22345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O305" t="str">
            <v>08G059</v>
          </cell>
          <cell r="P305" t="str">
            <v>FRASER</v>
          </cell>
          <cell r="Q305">
            <v>2293780</v>
          </cell>
          <cell r="R305">
            <v>9085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O306" t="str">
            <v>19G163</v>
          </cell>
          <cell r="P306" t="str">
            <v>FREDERICKSBURG</v>
          </cell>
          <cell r="Q306">
            <v>27515878</v>
          </cell>
          <cell r="R306">
            <v>222879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O307" t="str">
            <v>09G065</v>
          </cell>
          <cell r="P307" t="str">
            <v>FREDERIKA</v>
          </cell>
          <cell r="Q307">
            <v>5408283</v>
          </cell>
          <cell r="R307">
            <v>43807</v>
          </cell>
          <cell r="S307">
            <v>0</v>
          </cell>
          <cell r="T307">
            <v>0</v>
          </cell>
          <cell r="U307">
            <v>0</v>
          </cell>
          <cell r="V307">
            <v>730</v>
          </cell>
          <cell r="W307">
            <v>0</v>
          </cell>
          <cell r="X307">
            <v>5440</v>
          </cell>
          <cell r="Y307">
            <v>0</v>
          </cell>
          <cell r="Z307">
            <v>0</v>
          </cell>
          <cell r="AA307">
            <v>0</v>
          </cell>
          <cell r="AB307">
            <v>1900</v>
          </cell>
          <cell r="AC307">
            <v>0</v>
          </cell>
        </row>
        <row r="308">
          <cell r="O308" t="str">
            <v>58G557</v>
          </cell>
          <cell r="P308" t="str">
            <v>FREDONIA</v>
          </cell>
          <cell r="Q308">
            <v>2572913</v>
          </cell>
          <cell r="R308">
            <v>18995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O309" t="str">
            <v>62G586</v>
          </cell>
          <cell r="P309" t="str">
            <v>FREMONT</v>
          </cell>
          <cell r="Q309">
            <v>13864659</v>
          </cell>
          <cell r="R309">
            <v>112304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4758</v>
          </cell>
          <cell r="Y309">
            <v>0</v>
          </cell>
          <cell r="Z309">
            <v>0</v>
          </cell>
          <cell r="AA309">
            <v>0</v>
          </cell>
          <cell r="AB309">
            <v>6564</v>
          </cell>
          <cell r="AC309">
            <v>0</v>
          </cell>
        </row>
        <row r="310">
          <cell r="O310" t="str">
            <v>70G652</v>
          </cell>
          <cell r="P310" t="str">
            <v>FRUITLAND</v>
          </cell>
          <cell r="Q310">
            <v>33691240</v>
          </cell>
          <cell r="R310">
            <v>242790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O311" t="str">
            <v>99G952</v>
          </cell>
          <cell r="P311" t="str">
            <v>GALT</v>
          </cell>
          <cell r="Q311">
            <v>1288032</v>
          </cell>
          <cell r="R311">
            <v>7995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O312" t="str">
            <v>47G438</v>
          </cell>
          <cell r="P312" t="str">
            <v>GALVA</v>
          </cell>
          <cell r="Q312">
            <v>8917677</v>
          </cell>
          <cell r="R312">
            <v>72233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12761</v>
          </cell>
          <cell r="Y312">
            <v>1264</v>
          </cell>
          <cell r="Z312">
            <v>2408</v>
          </cell>
          <cell r="AA312">
            <v>0</v>
          </cell>
          <cell r="AB312">
            <v>10326</v>
          </cell>
          <cell r="AC312">
            <v>0</v>
          </cell>
        </row>
        <row r="313">
          <cell r="O313" t="str">
            <v>22G187</v>
          </cell>
          <cell r="P313" t="str">
            <v>GARBER</v>
          </cell>
          <cell r="Q313">
            <v>1878191</v>
          </cell>
          <cell r="R313">
            <v>15213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O314" t="str">
            <v>27G248</v>
          </cell>
          <cell r="P314" t="str">
            <v>GARDEN GROVE</v>
          </cell>
          <cell r="Q314">
            <v>2220291</v>
          </cell>
          <cell r="R314">
            <v>17984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11413</v>
          </cell>
          <cell r="Y314">
            <v>0</v>
          </cell>
          <cell r="Z314">
            <v>599</v>
          </cell>
          <cell r="AA314">
            <v>0</v>
          </cell>
          <cell r="AB314">
            <v>7550</v>
          </cell>
          <cell r="AC314">
            <v>0</v>
          </cell>
        </row>
        <row r="315">
          <cell r="O315" t="str">
            <v>22G188</v>
          </cell>
          <cell r="P315" t="str">
            <v>GARNAVILLO</v>
          </cell>
          <cell r="Q315">
            <v>18818113</v>
          </cell>
          <cell r="R315">
            <v>152427</v>
          </cell>
          <cell r="S315">
            <v>0</v>
          </cell>
          <cell r="T315">
            <v>0</v>
          </cell>
          <cell r="U315">
            <v>0</v>
          </cell>
          <cell r="V315">
            <v>2540</v>
          </cell>
          <cell r="W315">
            <v>0</v>
          </cell>
          <cell r="X315">
            <v>59387</v>
          </cell>
          <cell r="Y315">
            <v>0</v>
          </cell>
          <cell r="Z315">
            <v>5081</v>
          </cell>
          <cell r="AA315">
            <v>0</v>
          </cell>
          <cell r="AB315">
            <v>21590</v>
          </cell>
          <cell r="AC315">
            <v>10500</v>
          </cell>
        </row>
        <row r="316">
          <cell r="O316" t="str">
            <v>41G383</v>
          </cell>
          <cell r="P316" t="str">
            <v>GARNER</v>
          </cell>
          <cell r="Q316">
            <v>115853678</v>
          </cell>
          <cell r="R316">
            <v>938415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23480</v>
          </cell>
          <cell r="Y316">
            <v>0</v>
          </cell>
          <cell r="Z316">
            <v>0</v>
          </cell>
          <cell r="AA316">
            <v>0</v>
          </cell>
          <cell r="AB316">
            <v>128960</v>
          </cell>
          <cell r="AC316">
            <v>191040</v>
          </cell>
        </row>
        <row r="317">
          <cell r="O317" t="str">
            <v>06G035</v>
          </cell>
          <cell r="P317" t="str">
            <v>GARRISON</v>
          </cell>
          <cell r="Q317">
            <v>4222069</v>
          </cell>
          <cell r="R317">
            <v>34199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O318" t="str">
            <v>86G829</v>
          </cell>
          <cell r="P318" t="str">
            <v>GARWIN</v>
          </cell>
          <cell r="Q318">
            <v>8473953</v>
          </cell>
          <cell r="R318">
            <v>68639</v>
          </cell>
          <cell r="S318">
            <v>0</v>
          </cell>
          <cell r="T318">
            <v>0</v>
          </cell>
          <cell r="U318">
            <v>0</v>
          </cell>
          <cell r="V318">
            <v>1144</v>
          </cell>
          <cell r="W318">
            <v>0</v>
          </cell>
          <cell r="X318">
            <v>20000</v>
          </cell>
          <cell r="Y318">
            <v>0</v>
          </cell>
          <cell r="Z318">
            <v>2288</v>
          </cell>
          <cell r="AA318">
            <v>0</v>
          </cell>
          <cell r="AB318">
            <v>8930</v>
          </cell>
          <cell r="AC318">
            <v>0</v>
          </cell>
        </row>
        <row r="319">
          <cell r="O319" t="str">
            <v>35G332</v>
          </cell>
          <cell r="P319" t="str">
            <v>GENEVA</v>
          </cell>
          <cell r="Q319">
            <v>2381641</v>
          </cell>
          <cell r="R319">
            <v>19291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10250</v>
          </cell>
          <cell r="Y319">
            <v>3293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</row>
        <row r="320">
          <cell r="O320" t="str">
            <v>60G570</v>
          </cell>
          <cell r="P320" t="str">
            <v>GEORGE</v>
          </cell>
          <cell r="Q320">
            <v>26996468</v>
          </cell>
          <cell r="R320">
            <v>218671</v>
          </cell>
          <cell r="S320">
            <v>0</v>
          </cell>
          <cell r="T320">
            <v>0</v>
          </cell>
          <cell r="U320">
            <v>0</v>
          </cell>
          <cell r="V320">
            <v>3645</v>
          </cell>
          <cell r="W320">
            <v>0</v>
          </cell>
          <cell r="X320">
            <v>35000</v>
          </cell>
          <cell r="Y320">
            <v>0</v>
          </cell>
          <cell r="Z320">
            <v>0</v>
          </cell>
          <cell r="AA320">
            <v>0</v>
          </cell>
          <cell r="AB320">
            <v>22960</v>
          </cell>
          <cell r="AC320">
            <v>33038</v>
          </cell>
        </row>
        <row r="321">
          <cell r="O321" t="str">
            <v>54G502</v>
          </cell>
          <cell r="P321" t="str">
            <v>GIBSON</v>
          </cell>
          <cell r="Q321">
            <v>1761439</v>
          </cell>
          <cell r="R321">
            <v>3735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O322" t="str">
            <v>85G815</v>
          </cell>
          <cell r="P322" t="str">
            <v>GILBERT</v>
          </cell>
          <cell r="Q322">
            <v>46432659</v>
          </cell>
          <cell r="R322">
            <v>376105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27000</v>
          </cell>
          <cell r="Y322">
            <v>0</v>
          </cell>
          <cell r="Z322">
            <v>12535</v>
          </cell>
          <cell r="AA322">
            <v>0</v>
          </cell>
          <cell r="AB322">
            <v>28500</v>
          </cell>
          <cell r="AC322">
            <v>21500</v>
          </cell>
        </row>
        <row r="323">
          <cell r="O323" t="str">
            <v>07G050</v>
          </cell>
          <cell r="P323" t="str">
            <v>GILBERTVILLE</v>
          </cell>
          <cell r="Q323">
            <v>23798402</v>
          </cell>
          <cell r="R323">
            <v>192767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11000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48978</v>
          </cell>
        </row>
        <row r="324">
          <cell r="O324" t="str">
            <v>21G175</v>
          </cell>
          <cell r="P324" t="str">
            <v>GILLETT GROVE</v>
          </cell>
          <cell r="Q324">
            <v>550390</v>
          </cell>
          <cell r="R324">
            <v>4458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2600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O325" t="str">
            <v>64G606</v>
          </cell>
          <cell r="P325" t="str">
            <v>GILMAN</v>
          </cell>
          <cell r="Q325">
            <v>10685943</v>
          </cell>
          <cell r="R325">
            <v>82070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6136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O326" t="str">
            <v>46G704</v>
          </cell>
          <cell r="P326" t="str">
            <v>GILMORE CITY</v>
          </cell>
          <cell r="Q326">
            <v>9785857</v>
          </cell>
          <cell r="R326">
            <v>79265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661</v>
          </cell>
          <cell r="X326">
            <v>17475</v>
          </cell>
          <cell r="Y326">
            <v>0</v>
          </cell>
          <cell r="Z326">
            <v>2642</v>
          </cell>
          <cell r="AA326">
            <v>0</v>
          </cell>
          <cell r="AB326">
            <v>11850</v>
          </cell>
          <cell r="AC326">
            <v>27190</v>
          </cell>
        </row>
        <row r="327">
          <cell r="O327" t="str">
            <v>86G830</v>
          </cell>
          <cell r="P327" t="str">
            <v>GLADBROOK</v>
          </cell>
          <cell r="Q327">
            <v>24059084</v>
          </cell>
          <cell r="R327">
            <v>194879</v>
          </cell>
          <cell r="S327">
            <v>0</v>
          </cell>
          <cell r="T327">
            <v>0</v>
          </cell>
          <cell r="U327">
            <v>0</v>
          </cell>
          <cell r="V327">
            <v>3248</v>
          </cell>
          <cell r="W327">
            <v>1624</v>
          </cell>
          <cell r="X327">
            <v>27000</v>
          </cell>
          <cell r="Y327">
            <v>0</v>
          </cell>
          <cell r="Z327">
            <v>6496</v>
          </cell>
          <cell r="AA327">
            <v>0</v>
          </cell>
          <cell r="AB327">
            <v>27552</v>
          </cell>
          <cell r="AC327">
            <v>21262</v>
          </cell>
        </row>
        <row r="328">
          <cell r="O328" t="str">
            <v>65G617</v>
          </cell>
          <cell r="P328" t="str">
            <v>GLENWOOD</v>
          </cell>
          <cell r="Q328">
            <v>164138679</v>
          </cell>
          <cell r="R328">
            <v>1329523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190000</v>
          </cell>
          <cell r="Y328">
            <v>0</v>
          </cell>
          <cell r="Z328">
            <v>44317</v>
          </cell>
          <cell r="AA328">
            <v>0</v>
          </cell>
          <cell r="AB328">
            <v>311000</v>
          </cell>
          <cell r="AC328">
            <v>582000</v>
          </cell>
        </row>
        <row r="329">
          <cell r="O329" t="str">
            <v>14G119</v>
          </cell>
          <cell r="P329" t="str">
            <v>GLIDDEN</v>
          </cell>
          <cell r="Q329">
            <v>33924353</v>
          </cell>
          <cell r="R329">
            <v>274787</v>
          </cell>
          <cell r="S329">
            <v>0</v>
          </cell>
          <cell r="T329">
            <v>0</v>
          </cell>
          <cell r="U329">
            <v>0</v>
          </cell>
          <cell r="V329">
            <v>4580</v>
          </cell>
          <cell r="W329">
            <v>2290</v>
          </cell>
          <cell r="X329">
            <v>17000</v>
          </cell>
          <cell r="Y329">
            <v>0</v>
          </cell>
          <cell r="Z329">
            <v>9160</v>
          </cell>
          <cell r="AA329">
            <v>0</v>
          </cell>
          <cell r="AB329">
            <v>32750</v>
          </cell>
          <cell r="AC329">
            <v>36360</v>
          </cell>
        </row>
        <row r="330">
          <cell r="O330" t="str">
            <v>99G953</v>
          </cell>
          <cell r="P330" t="str">
            <v>GOLDFIELD</v>
          </cell>
          <cell r="Q330">
            <v>19136889</v>
          </cell>
          <cell r="R330">
            <v>155009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34000</v>
          </cell>
          <cell r="Y330">
            <v>906</v>
          </cell>
          <cell r="Z330">
            <v>5167</v>
          </cell>
          <cell r="AA330">
            <v>0</v>
          </cell>
          <cell r="AB330">
            <v>4844</v>
          </cell>
          <cell r="AC330">
            <v>3500</v>
          </cell>
        </row>
        <row r="331">
          <cell r="O331" t="str">
            <v>41G384</v>
          </cell>
          <cell r="P331" t="str">
            <v>GOODELL</v>
          </cell>
          <cell r="Q331">
            <v>1879780</v>
          </cell>
          <cell r="R331">
            <v>15226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7000</v>
          </cell>
          <cell r="Y331">
            <v>0</v>
          </cell>
          <cell r="Z331">
            <v>508</v>
          </cell>
          <cell r="AA331">
            <v>0</v>
          </cell>
          <cell r="AB331">
            <v>1000</v>
          </cell>
          <cell r="AC331">
            <v>0</v>
          </cell>
        </row>
        <row r="332">
          <cell r="O332" t="str">
            <v>23G208</v>
          </cell>
          <cell r="P332" t="str">
            <v>GOOSE LAKE</v>
          </cell>
          <cell r="Q332">
            <v>6111709</v>
          </cell>
          <cell r="R332">
            <v>49505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O333" t="str">
            <v>94G905</v>
          </cell>
          <cell r="P333" t="str">
            <v>GOWRIE</v>
          </cell>
          <cell r="Q333">
            <v>25474516</v>
          </cell>
          <cell r="R333">
            <v>206344</v>
          </cell>
          <cell r="S333">
            <v>0</v>
          </cell>
          <cell r="T333">
            <v>0</v>
          </cell>
          <cell r="U333">
            <v>0</v>
          </cell>
          <cell r="V333">
            <v>3439</v>
          </cell>
          <cell r="W333">
            <v>0</v>
          </cell>
          <cell r="X333">
            <v>33795</v>
          </cell>
          <cell r="Y333">
            <v>19786</v>
          </cell>
          <cell r="Z333">
            <v>6878</v>
          </cell>
          <cell r="AA333">
            <v>0</v>
          </cell>
          <cell r="AB333">
            <v>30774</v>
          </cell>
          <cell r="AC333">
            <v>19962</v>
          </cell>
        </row>
        <row r="334">
          <cell r="O334" t="str">
            <v>74G687</v>
          </cell>
          <cell r="P334" t="str">
            <v>GRAETTINGER</v>
          </cell>
          <cell r="Q334">
            <v>22336154</v>
          </cell>
          <cell r="R334">
            <v>167354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18000</v>
          </cell>
          <cell r="Y334">
            <v>2802</v>
          </cell>
          <cell r="Z334">
            <v>6031</v>
          </cell>
          <cell r="AA334">
            <v>0</v>
          </cell>
          <cell r="AB334">
            <v>21252</v>
          </cell>
          <cell r="AC334">
            <v>42748</v>
          </cell>
        </row>
        <row r="335">
          <cell r="O335" t="str">
            <v>31G293</v>
          </cell>
          <cell r="P335" t="str">
            <v>GRAF</v>
          </cell>
          <cell r="Q335">
            <v>2549755</v>
          </cell>
          <cell r="R335">
            <v>7650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O336" t="str">
            <v>98G942</v>
          </cell>
          <cell r="P336" t="str">
            <v>GRAFTON</v>
          </cell>
          <cell r="Q336">
            <v>5835839</v>
          </cell>
          <cell r="R336">
            <v>47270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13000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O337" t="str">
            <v>37G348</v>
          </cell>
          <cell r="P337" t="str">
            <v>GRAND JUNCTION</v>
          </cell>
          <cell r="Q337">
            <v>12673253</v>
          </cell>
          <cell r="R337">
            <v>102653</v>
          </cell>
          <cell r="S337">
            <v>0</v>
          </cell>
          <cell r="T337">
            <v>0</v>
          </cell>
          <cell r="U337">
            <v>0</v>
          </cell>
          <cell r="V337">
            <v>1710</v>
          </cell>
          <cell r="W337">
            <v>0</v>
          </cell>
          <cell r="X337">
            <v>21000</v>
          </cell>
          <cell r="Y337">
            <v>0</v>
          </cell>
          <cell r="Z337">
            <v>0</v>
          </cell>
          <cell r="AA337">
            <v>0</v>
          </cell>
          <cell r="AB337">
            <v>13475</v>
          </cell>
          <cell r="AC337">
            <v>15421</v>
          </cell>
        </row>
        <row r="338">
          <cell r="O338" t="str">
            <v>23G209</v>
          </cell>
          <cell r="P338" t="str">
            <v>GRAND MOUND</v>
          </cell>
          <cell r="Q338">
            <v>19657447</v>
          </cell>
          <cell r="R338">
            <v>159225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6007</v>
          </cell>
          <cell r="Y338">
            <v>0</v>
          </cell>
          <cell r="Z338">
            <v>5308</v>
          </cell>
          <cell r="AA338">
            <v>0</v>
          </cell>
          <cell r="AB338">
            <v>14816</v>
          </cell>
          <cell r="AC338">
            <v>26428</v>
          </cell>
        </row>
        <row r="339">
          <cell r="O339" t="str">
            <v>27G249</v>
          </cell>
          <cell r="P339" t="str">
            <v>GRAND RIVER</v>
          </cell>
          <cell r="Q339">
            <v>1944571</v>
          </cell>
          <cell r="R339">
            <v>15751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8000</v>
          </cell>
          <cell r="Y339">
            <v>450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O340" t="str">
            <v>58G558</v>
          </cell>
          <cell r="P340" t="str">
            <v>GRANDVIEW</v>
          </cell>
          <cell r="Q340">
            <v>9884986</v>
          </cell>
          <cell r="R340">
            <v>80068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O341" t="str">
            <v>25G234</v>
          </cell>
          <cell r="P341" t="str">
            <v>GRANGER</v>
          </cell>
          <cell r="Q341">
            <v>67216273</v>
          </cell>
          <cell r="R341">
            <v>544452</v>
          </cell>
          <cell r="S341">
            <v>0</v>
          </cell>
          <cell r="T341">
            <v>0</v>
          </cell>
          <cell r="U341">
            <v>0</v>
          </cell>
          <cell r="V341">
            <v>9074</v>
          </cell>
          <cell r="W341">
            <v>0</v>
          </cell>
          <cell r="X341">
            <v>60000</v>
          </cell>
          <cell r="Y341">
            <v>0</v>
          </cell>
          <cell r="Z341">
            <v>18148</v>
          </cell>
          <cell r="AA341">
            <v>0</v>
          </cell>
          <cell r="AB341">
            <v>76350</v>
          </cell>
          <cell r="AC341">
            <v>26820</v>
          </cell>
        </row>
        <row r="342">
          <cell r="O342" t="str">
            <v>69G646</v>
          </cell>
          <cell r="P342" t="str">
            <v>GRANT</v>
          </cell>
          <cell r="Q342">
            <v>949077</v>
          </cell>
          <cell r="R342">
            <v>7688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5000</v>
          </cell>
          <cell r="Y342">
            <v>0</v>
          </cell>
          <cell r="Z342">
            <v>256</v>
          </cell>
          <cell r="AA342">
            <v>0</v>
          </cell>
          <cell r="AB342">
            <v>2000</v>
          </cell>
          <cell r="AC342">
            <v>2700</v>
          </cell>
        </row>
        <row r="343">
          <cell r="O343" t="str">
            <v>84G801</v>
          </cell>
          <cell r="P343" t="str">
            <v>GRANVILLE</v>
          </cell>
          <cell r="Q343">
            <v>10410598</v>
          </cell>
          <cell r="R343">
            <v>84326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26542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</row>
        <row r="344">
          <cell r="O344" t="str">
            <v>87G842</v>
          </cell>
          <cell r="P344" t="str">
            <v>GRAVITY</v>
          </cell>
          <cell r="Q344">
            <v>1279378</v>
          </cell>
          <cell r="R344">
            <v>10363</v>
          </cell>
          <cell r="S344">
            <v>0</v>
          </cell>
          <cell r="T344">
            <v>0</v>
          </cell>
          <cell r="U344">
            <v>0</v>
          </cell>
          <cell r="V344">
            <v>173</v>
          </cell>
          <cell r="W344">
            <v>0</v>
          </cell>
          <cell r="X344">
            <v>4500</v>
          </cell>
          <cell r="Y344">
            <v>0</v>
          </cell>
          <cell r="Z344">
            <v>160</v>
          </cell>
          <cell r="AA344">
            <v>0</v>
          </cell>
          <cell r="AB344">
            <v>1600</v>
          </cell>
          <cell r="AC344">
            <v>0</v>
          </cell>
        </row>
        <row r="345">
          <cell r="O345" t="str">
            <v>05G030</v>
          </cell>
          <cell r="P345" t="str">
            <v>GRAY</v>
          </cell>
          <cell r="Q345">
            <v>677227</v>
          </cell>
          <cell r="R345">
            <v>5486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1400</v>
          </cell>
          <cell r="Y345">
            <v>0</v>
          </cell>
          <cell r="Z345">
            <v>0</v>
          </cell>
          <cell r="AA345">
            <v>0</v>
          </cell>
          <cell r="AB345">
            <v>675</v>
          </cell>
          <cell r="AC345">
            <v>0</v>
          </cell>
        </row>
        <row r="346">
          <cell r="O346" t="str">
            <v>28G261</v>
          </cell>
          <cell r="P346" t="str">
            <v>GREELEY</v>
          </cell>
          <cell r="Q346">
            <v>4416048</v>
          </cell>
          <cell r="R346">
            <v>35770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24000</v>
          </cell>
          <cell r="Y346">
            <v>0</v>
          </cell>
          <cell r="Z346">
            <v>0</v>
          </cell>
          <cell r="AA346">
            <v>0</v>
          </cell>
          <cell r="AB346">
            <v>4675</v>
          </cell>
          <cell r="AC346">
            <v>0</v>
          </cell>
        </row>
        <row r="347">
          <cell r="O347" t="str">
            <v>12G099</v>
          </cell>
          <cell r="P347" t="str">
            <v>GREENE</v>
          </cell>
          <cell r="Q347">
            <v>31137830</v>
          </cell>
          <cell r="R347">
            <v>252216</v>
          </cell>
          <cell r="S347">
            <v>0</v>
          </cell>
          <cell r="T347">
            <v>0</v>
          </cell>
          <cell r="U347">
            <v>0</v>
          </cell>
          <cell r="V347">
            <v>4204</v>
          </cell>
          <cell r="W347">
            <v>0</v>
          </cell>
          <cell r="X347">
            <v>50000</v>
          </cell>
          <cell r="Y347">
            <v>0</v>
          </cell>
          <cell r="Z347">
            <v>8407</v>
          </cell>
          <cell r="AA347">
            <v>0</v>
          </cell>
          <cell r="AB347">
            <v>31199</v>
          </cell>
          <cell r="AC347">
            <v>62100</v>
          </cell>
        </row>
        <row r="348">
          <cell r="O348" t="str">
            <v>01G004</v>
          </cell>
          <cell r="P348" t="str">
            <v>GREENFIELD</v>
          </cell>
          <cell r="Q348">
            <v>65588839</v>
          </cell>
          <cell r="R348">
            <v>531270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50000</v>
          </cell>
          <cell r="Y348">
            <v>0</v>
          </cell>
          <cell r="Z348">
            <v>17709</v>
          </cell>
          <cell r="AA348">
            <v>0</v>
          </cell>
          <cell r="AB348">
            <v>40000</v>
          </cell>
          <cell r="AC348">
            <v>50000</v>
          </cell>
        </row>
        <row r="349">
          <cell r="O349" t="str">
            <v>21G176</v>
          </cell>
          <cell r="P349" t="str">
            <v>GREENVILLE</v>
          </cell>
          <cell r="Q349">
            <v>2342452</v>
          </cell>
          <cell r="R349">
            <v>18250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O350" t="str">
            <v>77G719</v>
          </cell>
          <cell r="P350" t="str">
            <v>GRIMES</v>
          </cell>
          <cell r="Q350">
            <v>837105576</v>
          </cell>
          <cell r="R350">
            <v>6780555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223200</v>
          </cell>
          <cell r="Y350">
            <v>0</v>
          </cell>
          <cell r="Z350">
            <v>226019</v>
          </cell>
          <cell r="AA350">
            <v>0</v>
          </cell>
          <cell r="AB350">
            <v>645305</v>
          </cell>
          <cell r="AC350">
            <v>1041735</v>
          </cell>
        </row>
        <row r="351">
          <cell r="O351" t="str">
            <v>79G745</v>
          </cell>
          <cell r="P351" t="str">
            <v>GRINNELL</v>
          </cell>
          <cell r="Q351">
            <v>270446876</v>
          </cell>
          <cell r="R351">
            <v>2190620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165000</v>
          </cell>
          <cell r="Y351">
            <v>0</v>
          </cell>
          <cell r="Z351">
            <v>73021</v>
          </cell>
          <cell r="AA351">
            <v>341350</v>
          </cell>
          <cell r="AB351">
            <v>265000</v>
          </cell>
          <cell r="AC351">
            <v>646260</v>
          </cell>
        </row>
        <row r="352">
          <cell r="O352" t="str">
            <v>15G130</v>
          </cell>
          <cell r="P352" t="str">
            <v>GRISWOLD</v>
          </cell>
          <cell r="Q352">
            <v>23307203</v>
          </cell>
          <cell r="R352">
            <v>188788</v>
          </cell>
          <cell r="S352">
            <v>0</v>
          </cell>
          <cell r="T352">
            <v>0</v>
          </cell>
          <cell r="U352">
            <v>0</v>
          </cell>
          <cell r="V352">
            <v>3146</v>
          </cell>
          <cell r="W352">
            <v>0</v>
          </cell>
          <cell r="X352">
            <v>20850</v>
          </cell>
          <cell r="Y352">
            <v>0</v>
          </cell>
          <cell r="Z352">
            <v>6293</v>
          </cell>
          <cell r="AA352">
            <v>0</v>
          </cell>
          <cell r="AB352">
            <v>20400</v>
          </cell>
          <cell r="AC352">
            <v>43115</v>
          </cell>
        </row>
        <row r="353">
          <cell r="O353" t="str">
            <v>38G356</v>
          </cell>
          <cell r="P353" t="str">
            <v>GRUNDY CENTER</v>
          </cell>
          <cell r="Q353">
            <v>86967035</v>
          </cell>
          <cell r="R353">
            <v>704433</v>
          </cell>
          <cell r="S353">
            <v>0</v>
          </cell>
          <cell r="T353">
            <v>0</v>
          </cell>
          <cell r="U353">
            <v>0</v>
          </cell>
          <cell r="V353">
            <v>11741</v>
          </cell>
          <cell r="W353">
            <v>0</v>
          </cell>
          <cell r="X353">
            <v>90000</v>
          </cell>
          <cell r="Y353">
            <v>0</v>
          </cell>
          <cell r="Z353">
            <v>23481</v>
          </cell>
          <cell r="AA353">
            <v>43800</v>
          </cell>
          <cell r="AB353">
            <v>62998</v>
          </cell>
          <cell r="AC353">
            <v>150550</v>
          </cell>
        </row>
        <row r="354">
          <cell r="O354" t="str">
            <v>32G306</v>
          </cell>
          <cell r="P354" t="str">
            <v>GRUVER</v>
          </cell>
          <cell r="Q354">
            <v>8597255</v>
          </cell>
          <cell r="R354">
            <v>69638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O355" t="str">
            <v>79G746</v>
          </cell>
          <cell r="P355" t="str">
            <v>GUERNSEY</v>
          </cell>
          <cell r="Q355">
            <v>1971851</v>
          </cell>
          <cell r="R355">
            <v>15972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2700</v>
          </cell>
          <cell r="Y355">
            <v>0</v>
          </cell>
          <cell r="Z355">
            <v>532</v>
          </cell>
          <cell r="AA355">
            <v>0</v>
          </cell>
          <cell r="AB355">
            <v>0</v>
          </cell>
          <cell r="AC355">
            <v>0</v>
          </cell>
        </row>
        <row r="356">
          <cell r="O356" t="str">
            <v>39G365</v>
          </cell>
          <cell r="P356" t="str">
            <v>GUTHRIE CENTER</v>
          </cell>
          <cell r="Q356">
            <v>41686223</v>
          </cell>
          <cell r="R356">
            <v>337658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27680</v>
          </cell>
          <cell r="Y356">
            <v>0</v>
          </cell>
          <cell r="Z356">
            <v>11255</v>
          </cell>
          <cell r="AA356">
            <v>0</v>
          </cell>
          <cell r="AB356">
            <v>102891</v>
          </cell>
          <cell r="AC356">
            <v>0</v>
          </cell>
        </row>
        <row r="357">
          <cell r="O357" t="str">
            <v>22G189</v>
          </cell>
          <cell r="P357" t="str">
            <v>GUTTENBERG</v>
          </cell>
          <cell r="Q357">
            <v>82538197</v>
          </cell>
          <cell r="R357">
            <v>668559</v>
          </cell>
          <cell r="S357">
            <v>0</v>
          </cell>
          <cell r="T357">
            <v>0</v>
          </cell>
          <cell r="U357">
            <v>0</v>
          </cell>
          <cell r="V357">
            <v>11143</v>
          </cell>
          <cell r="W357">
            <v>0</v>
          </cell>
          <cell r="X357">
            <v>0</v>
          </cell>
          <cell r="Y357">
            <v>0</v>
          </cell>
          <cell r="Z357">
            <v>22285</v>
          </cell>
          <cell r="AA357">
            <v>22450</v>
          </cell>
          <cell r="AB357">
            <v>93413</v>
          </cell>
          <cell r="AC357">
            <v>74500</v>
          </cell>
        </row>
        <row r="358">
          <cell r="O358" t="str">
            <v>14G120</v>
          </cell>
          <cell r="P358" t="str">
            <v>HALBUR</v>
          </cell>
          <cell r="Q358">
            <v>6861960</v>
          </cell>
          <cell r="R358">
            <v>55582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</row>
        <row r="359">
          <cell r="O359" t="str">
            <v>36G339</v>
          </cell>
          <cell r="P359" t="str">
            <v>HAMBURG</v>
          </cell>
          <cell r="Q359">
            <v>36984736</v>
          </cell>
          <cell r="R359">
            <v>299576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45000</v>
          </cell>
          <cell r="Y359">
            <v>0</v>
          </cell>
          <cell r="Z359">
            <v>9986</v>
          </cell>
          <cell r="AA359">
            <v>0</v>
          </cell>
          <cell r="AB359">
            <v>75000</v>
          </cell>
          <cell r="AC359">
            <v>10000</v>
          </cell>
        </row>
        <row r="360">
          <cell r="O360" t="str">
            <v>63G595</v>
          </cell>
          <cell r="P360" t="str">
            <v>HAMILTON</v>
          </cell>
          <cell r="Q360">
            <v>2044824</v>
          </cell>
          <cell r="R360">
            <v>16563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445</v>
          </cell>
          <cell r="AC360">
            <v>0</v>
          </cell>
        </row>
        <row r="361">
          <cell r="O361" t="str">
            <v>35G333</v>
          </cell>
          <cell r="P361" t="str">
            <v>HAMPTON</v>
          </cell>
          <cell r="Q361">
            <v>106942978</v>
          </cell>
          <cell r="R361">
            <v>866238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150000</v>
          </cell>
          <cell r="Y361">
            <v>89041</v>
          </cell>
          <cell r="Z361">
            <v>0</v>
          </cell>
          <cell r="AA361">
            <v>0</v>
          </cell>
          <cell r="AB361">
            <v>142846</v>
          </cell>
          <cell r="AC361">
            <v>181804</v>
          </cell>
        </row>
        <row r="362">
          <cell r="O362" t="str">
            <v>78G734</v>
          </cell>
          <cell r="P362" t="str">
            <v>HANCOCK</v>
          </cell>
          <cell r="Q362">
            <v>8739167</v>
          </cell>
          <cell r="R362">
            <v>70787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19500</v>
          </cell>
          <cell r="Y362">
            <v>0</v>
          </cell>
          <cell r="Z362">
            <v>0</v>
          </cell>
          <cell r="AA362">
            <v>0</v>
          </cell>
          <cell r="AB362">
            <v>7500</v>
          </cell>
          <cell r="AC362">
            <v>0</v>
          </cell>
        </row>
        <row r="363">
          <cell r="O363" t="str">
            <v>98G943</v>
          </cell>
          <cell r="P363" t="str">
            <v>HANLONTOWN</v>
          </cell>
          <cell r="Q363">
            <v>6998220</v>
          </cell>
          <cell r="R363">
            <v>56686</v>
          </cell>
          <cell r="S363">
            <v>0</v>
          </cell>
          <cell r="T363">
            <v>0</v>
          </cell>
          <cell r="U363">
            <v>0</v>
          </cell>
          <cell r="V363">
            <v>945</v>
          </cell>
          <cell r="W363">
            <v>0</v>
          </cell>
          <cell r="X363">
            <v>20000</v>
          </cell>
          <cell r="Y363">
            <v>0</v>
          </cell>
          <cell r="Z363">
            <v>0</v>
          </cell>
          <cell r="AA363">
            <v>0</v>
          </cell>
          <cell r="AB363">
            <v>2625</v>
          </cell>
          <cell r="AC363">
            <v>0</v>
          </cell>
        </row>
        <row r="364">
          <cell r="O364" t="str">
            <v>35G334</v>
          </cell>
          <cell r="P364" t="str">
            <v>HANSELL</v>
          </cell>
          <cell r="Q364">
            <v>1497295</v>
          </cell>
          <cell r="R364">
            <v>12128</v>
          </cell>
          <cell r="S364">
            <v>0</v>
          </cell>
          <cell r="T364">
            <v>0</v>
          </cell>
          <cell r="U364">
            <v>762</v>
          </cell>
          <cell r="V364">
            <v>0</v>
          </cell>
          <cell r="W364">
            <v>0</v>
          </cell>
          <cell r="X364">
            <v>11500</v>
          </cell>
          <cell r="Y364">
            <v>2069</v>
          </cell>
          <cell r="Z364">
            <v>0</v>
          </cell>
          <cell r="AA364">
            <v>0</v>
          </cell>
          <cell r="AB364">
            <v>4700</v>
          </cell>
          <cell r="AC364">
            <v>0</v>
          </cell>
        </row>
        <row r="365">
          <cell r="O365" t="str">
            <v>94G906</v>
          </cell>
          <cell r="P365" t="str">
            <v>HARCOURT</v>
          </cell>
          <cell r="Q365">
            <v>5594692</v>
          </cell>
          <cell r="R365">
            <v>45317</v>
          </cell>
          <cell r="S365">
            <v>0</v>
          </cell>
          <cell r="T365">
            <v>625</v>
          </cell>
          <cell r="U365">
            <v>275</v>
          </cell>
          <cell r="V365">
            <v>0</v>
          </cell>
          <cell r="W365">
            <v>0</v>
          </cell>
          <cell r="X365">
            <v>0</v>
          </cell>
          <cell r="Y365">
            <v>240</v>
          </cell>
          <cell r="Z365">
            <v>1334</v>
          </cell>
          <cell r="AA365">
            <v>0</v>
          </cell>
          <cell r="AB365">
            <v>0</v>
          </cell>
          <cell r="AC365">
            <v>6079</v>
          </cell>
        </row>
        <row r="366">
          <cell r="O366" t="str">
            <v>46G428</v>
          </cell>
          <cell r="P366" t="str">
            <v>HARDY</v>
          </cell>
          <cell r="Q366">
            <v>3774077</v>
          </cell>
          <cell r="R366">
            <v>30570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O367" t="str">
            <v>83G790</v>
          </cell>
          <cell r="P367" t="str">
            <v>HARLAN</v>
          </cell>
          <cell r="Q367">
            <v>164938795</v>
          </cell>
          <cell r="R367">
            <v>1336004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106225</v>
          </cell>
          <cell r="Y367">
            <v>110000</v>
          </cell>
          <cell r="Z367">
            <v>44533</v>
          </cell>
          <cell r="AA367">
            <v>0</v>
          </cell>
          <cell r="AB367">
            <v>286120</v>
          </cell>
          <cell r="AC367">
            <v>309989</v>
          </cell>
        </row>
        <row r="368">
          <cell r="O368" t="str">
            <v>54G503</v>
          </cell>
          <cell r="P368" t="str">
            <v>HARPER</v>
          </cell>
          <cell r="Q368">
            <v>3076288</v>
          </cell>
          <cell r="R368">
            <v>24918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O369" t="str">
            <v>03G010</v>
          </cell>
          <cell r="P369" t="str">
            <v>HARPERS FERRY</v>
          </cell>
          <cell r="Q369">
            <v>32840249</v>
          </cell>
          <cell r="R369">
            <v>231000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O370" t="str">
            <v>72G668</v>
          </cell>
          <cell r="P370" t="str">
            <v>HARRIS</v>
          </cell>
          <cell r="Q370">
            <v>4723027</v>
          </cell>
          <cell r="R370">
            <v>38257</v>
          </cell>
          <cell r="S370">
            <v>0</v>
          </cell>
          <cell r="T370">
            <v>0</v>
          </cell>
          <cell r="U370">
            <v>2500</v>
          </cell>
          <cell r="V370">
            <v>0</v>
          </cell>
          <cell r="W370">
            <v>0</v>
          </cell>
          <cell r="X370">
            <v>6043</v>
          </cell>
          <cell r="Y370">
            <v>0</v>
          </cell>
          <cell r="Z370">
            <v>1275</v>
          </cell>
          <cell r="AA370">
            <v>0</v>
          </cell>
          <cell r="AB370">
            <v>3000</v>
          </cell>
          <cell r="AC370">
            <v>0</v>
          </cell>
        </row>
        <row r="371">
          <cell r="O371" t="str">
            <v>91G872</v>
          </cell>
          <cell r="P371" t="str">
            <v>HARTFORD</v>
          </cell>
          <cell r="Q371">
            <v>18476984</v>
          </cell>
          <cell r="R371">
            <v>149664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18671</v>
          </cell>
          <cell r="Y371">
            <v>0</v>
          </cell>
          <cell r="Z371">
            <v>4989</v>
          </cell>
          <cell r="AA371">
            <v>0</v>
          </cell>
          <cell r="AB371">
            <v>17168</v>
          </cell>
          <cell r="AC371">
            <v>500</v>
          </cell>
        </row>
        <row r="372">
          <cell r="O372" t="str">
            <v>71G660</v>
          </cell>
          <cell r="P372" t="str">
            <v>HARTLEY</v>
          </cell>
          <cell r="Q372">
            <v>24574838</v>
          </cell>
          <cell r="R372">
            <v>199056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30000</v>
          </cell>
          <cell r="Y372">
            <v>0</v>
          </cell>
          <cell r="Z372">
            <v>0</v>
          </cell>
          <cell r="AA372">
            <v>0</v>
          </cell>
          <cell r="AB372">
            <v>45000</v>
          </cell>
          <cell r="AC372">
            <v>94500</v>
          </cell>
        </row>
        <row r="373">
          <cell r="O373" t="str">
            <v>79G747</v>
          </cell>
          <cell r="P373" t="str">
            <v>HARTWICK</v>
          </cell>
          <cell r="Q373">
            <v>1956308</v>
          </cell>
          <cell r="R373">
            <v>15846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4000</v>
          </cell>
          <cell r="Y373">
            <v>0</v>
          </cell>
          <cell r="Z373">
            <v>528</v>
          </cell>
          <cell r="AA373">
            <v>0</v>
          </cell>
          <cell r="AB373">
            <v>870</v>
          </cell>
          <cell r="AC373">
            <v>0</v>
          </cell>
        </row>
        <row r="374">
          <cell r="O374" t="str">
            <v>63G596</v>
          </cell>
          <cell r="P374" t="str">
            <v>HARVEY</v>
          </cell>
          <cell r="Q374">
            <v>3330819</v>
          </cell>
          <cell r="R374">
            <v>26980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899</v>
          </cell>
          <cell r="AA374">
            <v>0</v>
          </cell>
          <cell r="AB374">
            <v>0</v>
          </cell>
          <cell r="AC374">
            <v>0</v>
          </cell>
        </row>
        <row r="375">
          <cell r="O375" t="str">
            <v>65G618</v>
          </cell>
          <cell r="P375" t="str">
            <v>HASTINGS</v>
          </cell>
          <cell r="Q375">
            <v>3327104</v>
          </cell>
          <cell r="R375">
            <v>26950</v>
          </cell>
          <cell r="S375">
            <v>0</v>
          </cell>
          <cell r="T375">
            <v>0</v>
          </cell>
          <cell r="U375">
            <v>0</v>
          </cell>
          <cell r="V375">
            <v>415</v>
          </cell>
          <cell r="W375">
            <v>0</v>
          </cell>
          <cell r="X375">
            <v>10699</v>
          </cell>
          <cell r="Y375">
            <v>0</v>
          </cell>
          <cell r="Z375">
            <v>0</v>
          </cell>
          <cell r="AA375">
            <v>0</v>
          </cell>
          <cell r="AB375">
            <v>2700</v>
          </cell>
          <cell r="AC375">
            <v>0</v>
          </cell>
        </row>
        <row r="376">
          <cell r="O376" t="str">
            <v>76G705</v>
          </cell>
          <cell r="P376" t="str">
            <v>HAVELOCK</v>
          </cell>
          <cell r="Q376">
            <v>5297951</v>
          </cell>
          <cell r="R376">
            <v>42913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5880</v>
          </cell>
          <cell r="Y376">
            <v>0</v>
          </cell>
          <cell r="Z376">
            <v>1430</v>
          </cell>
          <cell r="AA376">
            <v>0</v>
          </cell>
          <cell r="AB376">
            <v>2000</v>
          </cell>
          <cell r="AC376">
            <v>4000</v>
          </cell>
        </row>
        <row r="377">
          <cell r="O377" t="str">
            <v>64G607</v>
          </cell>
          <cell r="P377" t="str">
            <v>HAVERHILL</v>
          </cell>
          <cell r="Q377">
            <v>4659186</v>
          </cell>
          <cell r="R377">
            <v>37739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O378" t="str">
            <v>84G802</v>
          </cell>
          <cell r="P378" t="str">
            <v>HAWARDEN</v>
          </cell>
          <cell r="Q378">
            <v>53113425</v>
          </cell>
          <cell r="R378">
            <v>430219</v>
          </cell>
          <cell r="S378">
            <v>0</v>
          </cell>
          <cell r="T378">
            <v>0</v>
          </cell>
          <cell r="U378">
            <v>0</v>
          </cell>
          <cell r="V378">
            <v>7170</v>
          </cell>
          <cell r="W378">
            <v>0</v>
          </cell>
          <cell r="X378">
            <v>97000</v>
          </cell>
          <cell r="Y378">
            <v>0</v>
          </cell>
          <cell r="Z378">
            <v>14341</v>
          </cell>
          <cell r="AA378">
            <v>13211</v>
          </cell>
          <cell r="AB378">
            <v>131088</v>
          </cell>
          <cell r="AC378">
            <v>82000</v>
          </cell>
        </row>
        <row r="379">
          <cell r="O379" t="str">
            <v>33G314</v>
          </cell>
          <cell r="P379" t="str">
            <v>HAWKEYE</v>
          </cell>
          <cell r="Q379">
            <v>9565865</v>
          </cell>
          <cell r="R379">
            <v>77484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21000</v>
          </cell>
          <cell r="Y379">
            <v>1490</v>
          </cell>
          <cell r="Z379">
            <v>2300</v>
          </cell>
          <cell r="AA379">
            <v>0</v>
          </cell>
          <cell r="AB379">
            <v>4000</v>
          </cell>
          <cell r="AC379">
            <v>9500</v>
          </cell>
        </row>
        <row r="380">
          <cell r="O380" t="str">
            <v>54G504</v>
          </cell>
          <cell r="P380" t="str">
            <v>HAYESVILLE</v>
          </cell>
          <cell r="Q380">
            <v>787594</v>
          </cell>
          <cell r="R380">
            <v>6380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1300</v>
          </cell>
          <cell r="Y380">
            <v>0</v>
          </cell>
          <cell r="Z380">
            <v>213</v>
          </cell>
          <cell r="AA380">
            <v>0</v>
          </cell>
          <cell r="AB380">
            <v>0</v>
          </cell>
          <cell r="AC380">
            <v>0</v>
          </cell>
        </row>
        <row r="381">
          <cell r="O381" t="str">
            <v>10G075</v>
          </cell>
          <cell r="P381" t="str">
            <v>HAZLETON</v>
          </cell>
          <cell r="Q381">
            <v>12965148</v>
          </cell>
          <cell r="R381">
            <v>105018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10182</v>
          </cell>
          <cell r="Y381">
            <v>0</v>
          </cell>
          <cell r="Z381">
            <v>3501</v>
          </cell>
          <cell r="AA381">
            <v>0</v>
          </cell>
          <cell r="AB381">
            <v>17422</v>
          </cell>
          <cell r="AC381">
            <v>5690</v>
          </cell>
        </row>
        <row r="382">
          <cell r="O382" t="str">
            <v>54G505</v>
          </cell>
          <cell r="P382" t="str">
            <v>HEDRICK</v>
          </cell>
          <cell r="Q382">
            <v>12534724</v>
          </cell>
          <cell r="R382">
            <v>101531</v>
          </cell>
          <cell r="S382">
            <v>0</v>
          </cell>
          <cell r="T382">
            <v>0</v>
          </cell>
          <cell r="U382">
            <v>0</v>
          </cell>
          <cell r="V382">
            <v>1692</v>
          </cell>
          <cell r="W382">
            <v>0</v>
          </cell>
          <cell r="X382">
            <v>36000</v>
          </cell>
          <cell r="Y382">
            <v>0</v>
          </cell>
          <cell r="Z382">
            <v>3384</v>
          </cell>
          <cell r="AA382">
            <v>0</v>
          </cell>
          <cell r="AB382">
            <v>15381</v>
          </cell>
          <cell r="AC382">
            <v>0</v>
          </cell>
        </row>
        <row r="383">
          <cell r="O383" t="str">
            <v>65G619</v>
          </cell>
          <cell r="P383" t="str">
            <v>HENDERSON</v>
          </cell>
          <cell r="Q383">
            <v>3218105</v>
          </cell>
          <cell r="R383">
            <v>26067</v>
          </cell>
          <cell r="S383">
            <v>0</v>
          </cell>
          <cell r="T383">
            <v>0</v>
          </cell>
          <cell r="U383">
            <v>0</v>
          </cell>
          <cell r="V383">
            <v>434</v>
          </cell>
          <cell r="W383">
            <v>0</v>
          </cell>
          <cell r="X383">
            <v>10000</v>
          </cell>
          <cell r="Y383">
            <v>0</v>
          </cell>
          <cell r="Z383">
            <v>869</v>
          </cell>
          <cell r="AA383">
            <v>0</v>
          </cell>
          <cell r="AB383">
            <v>6695</v>
          </cell>
          <cell r="AC383">
            <v>0</v>
          </cell>
        </row>
        <row r="384">
          <cell r="O384" t="str">
            <v>73G678</v>
          </cell>
          <cell r="P384" t="str">
            <v>HEPBURN</v>
          </cell>
          <cell r="Q384">
            <v>269048</v>
          </cell>
          <cell r="R384">
            <v>2179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O385" t="str">
            <v>57G545</v>
          </cell>
          <cell r="P385" t="str">
            <v>HIAWATHA</v>
          </cell>
          <cell r="Q385">
            <v>395756798</v>
          </cell>
          <cell r="R385">
            <v>3205630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954000</v>
          </cell>
        </row>
        <row r="386">
          <cell r="O386" t="str">
            <v>52G482</v>
          </cell>
          <cell r="P386" t="str">
            <v>HILLS</v>
          </cell>
          <cell r="Q386">
            <v>49679787</v>
          </cell>
          <cell r="R386">
            <v>402406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O387" t="str">
            <v>44G411</v>
          </cell>
          <cell r="P387" t="str">
            <v>HILLSBORO</v>
          </cell>
          <cell r="Q387">
            <v>3647868</v>
          </cell>
          <cell r="R387">
            <v>29548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6700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O388" t="str">
            <v>75G695</v>
          </cell>
          <cell r="P388" t="str">
            <v>HINTON</v>
          </cell>
          <cell r="Q388">
            <v>34677681</v>
          </cell>
          <cell r="R388">
            <v>280889</v>
          </cell>
          <cell r="S388">
            <v>0</v>
          </cell>
          <cell r="T388">
            <v>0</v>
          </cell>
          <cell r="U388">
            <v>0</v>
          </cell>
          <cell r="V388">
            <v>4681</v>
          </cell>
          <cell r="W388">
            <v>0</v>
          </cell>
          <cell r="X388">
            <v>44000</v>
          </cell>
          <cell r="Y388">
            <v>0</v>
          </cell>
          <cell r="Z388">
            <v>0</v>
          </cell>
          <cell r="AA388">
            <v>0</v>
          </cell>
          <cell r="AB388">
            <v>24610</v>
          </cell>
          <cell r="AC388">
            <v>31900</v>
          </cell>
        </row>
        <row r="389">
          <cell r="O389" t="str">
            <v>38G357</v>
          </cell>
          <cell r="P389" t="str">
            <v>HOLLAND</v>
          </cell>
          <cell r="Q389">
            <v>5637818</v>
          </cell>
          <cell r="R389">
            <v>45666</v>
          </cell>
          <cell r="S389">
            <v>0</v>
          </cell>
          <cell r="T389">
            <v>0</v>
          </cell>
          <cell r="U389">
            <v>0</v>
          </cell>
          <cell r="V389">
            <v>761</v>
          </cell>
          <cell r="W389">
            <v>0</v>
          </cell>
          <cell r="X389">
            <v>12250</v>
          </cell>
          <cell r="Y389">
            <v>0</v>
          </cell>
          <cell r="Z389">
            <v>0</v>
          </cell>
          <cell r="AA389">
            <v>0</v>
          </cell>
          <cell r="AB389">
            <v>300</v>
          </cell>
          <cell r="AC389">
            <v>1250</v>
          </cell>
        </row>
        <row r="390">
          <cell r="O390" t="str">
            <v>47G439</v>
          </cell>
          <cell r="P390" t="str">
            <v>HOLSTEIN</v>
          </cell>
          <cell r="Q390">
            <v>44711111</v>
          </cell>
          <cell r="R390">
            <v>362160</v>
          </cell>
          <cell r="S390">
            <v>0</v>
          </cell>
          <cell r="T390">
            <v>20000</v>
          </cell>
          <cell r="U390">
            <v>0</v>
          </cell>
          <cell r="V390">
            <v>0</v>
          </cell>
          <cell r="W390">
            <v>0</v>
          </cell>
          <cell r="X390">
            <v>14200</v>
          </cell>
          <cell r="Y390">
            <v>5056</v>
          </cell>
          <cell r="Z390">
            <v>12072</v>
          </cell>
          <cell r="AA390">
            <v>0</v>
          </cell>
          <cell r="AB390">
            <v>43100</v>
          </cell>
          <cell r="AC390">
            <v>69550</v>
          </cell>
        </row>
        <row r="391">
          <cell r="O391" t="str">
            <v>31G294</v>
          </cell>
          <cell r="P391" t="str">
            <v>HOLY CROSS</v>
          </cell>
          <cell r="Q391">
            <v>11965377</v>
          </cell>
          <cell r="R391">
            <v>79300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O392" t="str">
            <v>28G262</v>
          </cell>
          <cell r="P392" t="str">
            <v>HOPKINTON</v>
          </cell>
          <cell r="Q392">
            <v>14229513</v>
          </cell>
          <cell r="R392">
            <v>115259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19500</v>
          </cell>
          <cell r="Y392">
            <v>0</v>
          </cell>
          <cell r="Z392">
            <v>3842</v>
          </cell>
          <cell r="AA392">
            <v>0</v>
          </cell>
          <cell r="AB392">
            <v>15964</v>
          </cell>
          <cell r="AC392">
            <v>0</v>
          </cell>
        </row>
        <row r="393">
          <cell r="O393" t="str">
            <v>97G931</v>
          </cell>
          <cell r="P393" t="str">
            <v>HORNICK</v>
          </cell>
          <cell r="Q393">
            <v>6395908</v>
          </cell>
          <cell r="R393">
            <v>51807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11000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O394" t="str">
            <v>84G803</v>
          </cell>
          <cell r="P394" t="str">
            <v>HOSPERS</v>
          </cell>
          <cell r="Q394">
            <v>25035078</v>
          </cell>
          <cell r="R394">
            <v>202784</v>
          </cell>
          <cell r="S394">
            <v>0</v>
          </cell>
          <cell r="T394">
            <v>0</v>
          </cell>
          <cell r="U394">
            <v>0</v>
          </cell>
          <cell r="V394">
            <v>3380</v>
          </cell>
          <cell r="W394">
            <v>0</v>
          </cell>
          <cell r="X394">
            <v>34826</v>
          </cell>
          <cell r="Y394">
            <v>0</v>
          </cell>
          <cell r="Z394">
            <v>0</v>
          </cell>
          <cell r="AA394">
            <v>0</v>
          </cell>
          <cell r="AB394">
            <v>20198</v>
          </cell>
          <cell r="AC394">
            <v>28995</v>
          </cell>
        </row>
        <row r="395">
          <cell r="O395" t="str">
            <v>56G532</v>
          </cell>
          <cell r="P395" t="str">
            <v>HOUGHTON</v>
          </cell>
          <cell r="Q395">
            <v>8945562</v>
          </cell>
          <cell r="R395">
            <v>64408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O396" t="str">
            <v>42G392</v>
          </cell>
          <cell r="P396" t="str">
            <v>HUBBARD</v>
          </cell>
          <cell r="Q396">
            <v>21907107</v>
          </cell>
          <cell r="R396">
            <v>177448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27760</v>
          </cell>
          <cell r="Y396">
            <v>0</v>
          </cell>
          <cell r="Z396">
            <v>5915</v>
          </cell>
          <cell r="AA396">
            <v>0</v>
          </cell>
          <cell r="AB396">
            <v>17486</v>
          </cell>
          <cell r="AC396">
            <v>16722</v>
          </cell>
        </row>
        <row r="397">
          <cell r="O397" t="str">
            <v>07G051</v>
          </cell>
          <cell r="P397" t="str">
            <v>HUDSON</v>
          </cell>
          <cell r="Q397">
            <v>96380156</v>
          </cell>
          <cell r="R397">
            <v>780679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26023</v>
          </cell>
          <cell r="AA397">
            <v>0</v>
          </cell>
          <cell r="AB397">
            <v>100250</v>
          </cell>
          <cell r="AC397">
            <v>106250</v>
          </cell>
        </row>
        <row r="398">
          <cell r="O398" t="str">
            <v>84G804</v>
          </cell>
          <cell r="P398" t="str">
            <v>HULL</v>
          </cell>
          <cell r="Q398">
            <v>67770495</v>
          </cell>
          <cell r="R398">
            <v>548941</v>
          </cell>
          <cell r="S398">
            <v>0</v>
          </cell>
          <cell r="T398">
            <v>0</v>
          </cell>
          <cell r="U398">
            <v>0</v>
          </cell>
          <cell r="V398">
            <v>9149</v>
          </cell>
          <cell r="W398">
            <v>0</v>
          </cell>
          <cell r="X398">
            <v>80000</v>
          </cell>
          <cell r="Y398">
            <v>0</v>
          </cell>
          <cell r="Z398">
            <v>0</v>
          </cell>
          <cell r="AA398">
            <v>0</v>
          </cell>
          <cell r="AB398">
            <v>63000</v>
          </cell>
          <cell r="AC398">
            <v>50000</v>
          </cell>
        </row>
        <row r="399">
          <cell r="O399" t="str">
            <v>46G429</v>
          </cell>
          <cell r="P399" t="str">
            <v>HUMBOLDT</v>
          </cell>
          <cell r="Q399">
            <v>172535700</v>
          </cell>
          <cell r="R399">
            <v>1397539</v>
          </cell>
          <cell r="S399">
            <v>0</v>
          </cell>
          <cell r="T399">
            <v>27500</v>
          </cell>
          <cell r="U399">
            <v>0</v>
          </cell>
          <cell r="V399">
            <v>23292</v>
          </cell>
          <cell r="W399">
            <v>0</v>
          </cell>
          <cell r="X399">
            <v>50000</v>
          </cell>
          <cell r="Y399">
            <v>0</v>
          </cell>
          <cell r="Z399">
            <v>46585</v>
          </cell>
          <cell r="AA399">
            <v>0</v>
          </cell>
          <cell r="AB399">
            <v>185000</v>
          </cell>
          <cell r="AC399">
            <v>265000</v>
          </cell>
        </row>
        <row r="400">
          <cell r="O400" t="str">
            <v>93G893</v>
          </cell>
          <cell r="P400" t="str">
            <v>HUMESTON</v>
          </cell>
          <cell r="Q400">
            <v>11180523</v>
          </cell>
          <cell r="R400">
            <v>90562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22658</v>
          </cell>
          <cell r="Y400">
            <v>508</v>
          </cell>
          <cell r="Z400">
            <v>0</v>
          </cell>
          <cell r="AA400">
            <v>0</v>
          </cell>
          <cell r="AB400">
            <v>4635</v>
          </cell>
          <cell r="AC400">
            <v>4635</v>
          </cell>
        </row>
        <row r="401">
          <cell r="O401" t="str">
            <v>85G816</v>
          </cell>
          <cell r="P401" t="str">
            <v>HUXLEY</v>
          </cell>
          <cell r="Q401">
            <v>86585276</v>
          </cell>
          <cell r="R401">
            <v>701341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O402" t="str">
            <v>47G440</v>
          </cell>
          <cell r="P402" t="str">
            <v>IDA GROVE</v>
          </cell>
          <cell r="Q402">
            <v>76339124</v>
          </cell>
          <cell r="R402">
            <v>618347</v>
          </cell>
          <cell r="S402">
            <v>0</v>
          </cell>
          <cell r="T402">
            <v>0</v>
          </cell>
          <cell r="U402">
            <v>0</v>
          </cell>
          <cell r="V402">
            <v>10306</v>
          </cell>
          <cell r="W402">
            <v>0</v>
          </cell>
          <cell r="X402">
            <v>46139</v>
          </cell>
          <cell r="Y402">
            <v>0</v>
          </cell>
          <cell r="Z402">
            <v>20612</v>
          </cell>
          <cell r="AA402">
            <v>0</v>
          </cell>
          <cell r="AB402">
            <v>77635</v>
          </cell>
          <cell r="AC402">
            <v>69850</v>
          </cell>
        </row>
        <row r="403">
          <cell r="O403" t="str">
            <v>36G340</v>
          </cell>
          <cell r="P403" t="str">
            <v>IMOGENE</v>
          </cell>
          <cell r="Q403">
            <v>920681</v>
          </cell>
          <cell r="R403">
            <v>7458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2000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O404" t="str">
            <v>10G076</v>
          </cell>
          <cell r="P404" t="str">
            <v>INDEPENDENCE</v>
          </cell>
          <cell r="Q404">
            <v>206525000</v>
          </cell>
          <cell r="R404">
            <v>1672853</v>
          </cell>
          <cell r="S404">
            <v>0</v>
          </cell>
          <cell r="T404">
            <v>0</v>
          </cell>
          <cell r="U404">
            <v>0</v>
          </cell>
          <cell r="V404">
            <v>27881</v>
          </cell>
          <cell r="W404">
            <v>0</v>
          </cell>
          <cell r="X404">
            <v>103000</v>
          </cell>
          <cell r="Y404">
            <v>0</v>
          </cell>
          <cell r="Z404">
            <v>55762</v>
          </cell>
          <cell r="AA404">
            <v>0</v>
          </cell>
          <cell r="AB404">
            <v>416105</v>
          </cell>
          <cell r="AC404">
            <v>606396</v>
          </cell>
        </row>
        <row r="405">
          <cell r="O405" t="str">
            <v>91G873</v>
          </cell>
          <cell r="P405" t="str">
            <v>INDIANOLA</v>
          </cell>
          <cell r="Q405">
            <v>541061480</v>
          </cell>
          <cell r="R405">
            <v>4382598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354491</v>
          </cell>
          <cell r="AB405">
            <v>545050</v>
          </cell>
          <cell r="AC405">
            <v>1417395</v>
          </cell>
        </row>
        <row r="406">
          <cell r="O406" t="str">
            <v>60G571</v>
          </cell>
          <cell r="P406" t="str">
            <v>INWOOD</v>
          </cell>
          <cell r="Q406">
            <v>30886309</v>
          </cell>
          <cell r="R406">
            <v>250179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12500</v>
          </cell>
          <cell r="AC406">
            <v>12500</v>
          </cell>
        </row>
        <row r="407">
          <cell r="O407" t="str">
            <v>19G164</v>
          </cell>
          <cell r="P407" t="str">
            <v>IONIA</v>
          </cell>
          <cell r="Q407">
            <v>6239886</v>
          </cell>
          <cell r="R407">
            <v>50543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4000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O408" t="str">
            <v>52G483</v>
          </cell>
          <cell r="P408" t="str">
            <v>IOWA CITY</v>
          </cell>
          <cell r="Q408">
            <v>3806513568</v>
          </cell>
          <cell r="R408">
            <v>30832760</v>
          </cell>
          <cell r="S408">
            <v>0</v>
          </cell>
          <cell r="T408">
            <v>3616188</v>
          </cell>
          <cell r="U408">
            <v>0</v>
          </cell>
          <cell r="V408">
            <v>0</v>
          </cell>
          <cell r="W408">
            <v>0</v>
          </cell>
          <cell r="X408">
            <v>1105564</v>
          </cell>
          <cell r="Y408">
            <v>0</v>
          </cell>
          <cell r="Z408">
            <v>0</v>
          </cell>
          <cell r="AA408">
            <v>3731297</v>
          </cell>
          <cell r="AB408">
            <v>3721172</v>
          </cell>
          <cell r="AC408">
            <v>4896433</v>
          </cell>
        </row>
        <row r="409">
          <cell r="O409" t="str">
            <v>42G393</v>
          </cell>
          <cell r="P409" t="str">
            <v>IOWA FALLS</v>
          </cell>
          <cell r="Q409">
            <v>164495333</v>
          </cell>
          <cell r="R409">
            <v>1332412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84165</v>
          </cell>
          <cell r="Y409">
            <v>0</v>
          </cell>
          <cell r="Z409">
            <v>44414</v>
          </cell>
          <cell r="AA409">
            <v>0</v>
          </cell>
          <cell r="AB409">
            <v>266786</v>
          </cell>
          <cell r="AC409">
            <v>592132</v>
          </cell>
        </row>
        <row r="410">
          <cell r="O410" t="str">
            <v>84G805</v>
          </cell>
          <cell r="P410" t="str">
            <v>IRETON</v>
          </cell>
          <cell r="Q410">
            <v>19585811</v>
          </cell>
          <cell r="R410">
            <v>158645</v>
          </cell>
          <cell r="S410">
            <v>0</v>
          </cell>
          <cell r="T410">
            <v>0</v>
          </cell>
          <cell r="U410">
            <v>0</v>
          </cell>
          <cell r="V410">
            <v>2644</v>
          </cell>
          <cell r="W410">
            <v>0</v>
          </cell>
          <cell r="X410">
            <v>18000</v>
          </cell>
          <cell r="Y410">
            <v>3000</v>
          </cell>
          <cell r="Z410">
            <v>5288</v>
          </cell>
          <cell r="AA410">
            <v>0</v>
          </cell>
          <cell r="AB410">
            <v>12853</v>
          </cell>
          <cell r="AC410">
            <v>3932</v>
          </cell>
        </row>
        <row r="411">
          <cell r="O411" t="str">
            <v>83G791</v>
          </cell>
          <cell r="P411" t="str">
            <v>IRWIN</v>
          </cell>
          <cell r="Q411">
            <v>7390539</v>
          </cell>
          <cell r="R411">
            <v>59863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23000</v>
          </cell>
          <cell r="Y411">
            <v>0</v>
          </cell>
          <cell r="Z411">
            <v>1800</v>
          </cell>
          <cell r="AA411">
            <v>0</v>
          </cell>
          <cell r="AB411">
            <v>5000</v>
          </cell>
          <cell r="AC411">
            <v>5400</v>
          </cell>
        </row>
        <row r="412">
          <cell r="O412" t="str">
            <v>96G922</v>
          </cell>
          <cell r="P412" t="str">
            <v>JACKSON JUNCTION</v>
          </cell>
          <cell r="Q412">
            <v>4243930</v>
          </cell>
          <cell r="R412">
            <v>17800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</row>
        <row r="413">
          <cell r="O413" t="str">
            <v>39G366</v>
          </cell>
          <cell r="P413" t="str">
            <v>JAMAICA</v>
          </cell>
          <cell r="Q413">
            <v>2785733</v>
          </cell>
          <cell r="R413">
            <v>22564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11200</v>
          </cell>
          <cell r="Y413">
            <v>0</v>
          </cell>
          <cell r="Z413">
            <v>0</v>
          </cell>
          <cell r="AA413">
            <v>0</v>
          </cell>
          <cell r="AB413">
            <v>1042</v>
          </cell>
          <cell r="AC413">
            <v>0</v>
          </cell>
        </row>
        <row r="414">
          <cell r="O414" t="str">
            <v>09G066</v>
          </cell>
          <cell r="P414" t="str">
            <v>JANESVILLE</v>
          </cell>
          <cell r="Q414">
            <v>41510077</v>
          </cell>
          <cell r="R414">
            <v>336232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14446</v>
          </cell>
          <cell r="Y414">
            <v>0</v>
          </cell>
          <cell r="Z414">
            <v>0</v>
          </cell>
          <cell r="AA414">
            <v>0</v>
          </cell>
          <cell r="AB414">
            <v>43326</v>
          </cell>
          <cell r="AC414">
            <v>14045</v>
          </cell>
        </row>
        <row r="415">
          <cell r="O415" t="str">
            <v>37G349</v>
          </cell>
          <cell r="P415" t="str">
            <v>JEFFERSON</v>
          </cell>
          <cell r="Q415">
            <v>142727395</v>
          </cell>
          <cell r="R415">
            <v>1156092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45000</v>
          </cell>
          <cell r="Y415">
            <v>0</v>
          </cell>
          <cell r="Z415">
            <v>38536</v>
          </cell>
          <cell r="AA415">
            <v>0</v>
          </cell>
          <cell r="AB415">
            <v>243915</v>
          </cell>
          <cell r="AC415">
            <v>298000</v>
          </cell>
        </row>
        <row r="416">
          <cell r="O416" t="str">
            <v>10G077</v>
          </cell>
          <cell r="P416" t="str">
            <v>JESUP</v>
          </cell>
          <cell r="Q416">
            <v>99955266</v>
          </cell>
          <cell r="R416">
            <v>809638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34300</v>
          </cell>
          <cell r="Y416">
            <v>0</v>
          </cell>
          <cell r="Z416">
            <v>26988</v>
          </cell>
          <cell r="AA416">
            <v>0</v>
          </cell>
          <cell r="AB416">
            <v>82464</v>
          </cell>
          <cell r="AC416">
            <v>133602</v>
          </cell>
        </row>
        <row r="417">
          <cell r="O417" t="str">
            <v>40G373</v>
          </cell>
          <cell r="P417" t="str">
            <v>JEWELL</v>
          </cell>
          <cell r="Q417">
            <v>37843030</v>
          </cell>
          <cell r="R417">
            <v>306529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14000</v>
          </cell>
          <cell r="Y417">
            <v>0</v>
          </cell>
          <cell r="Z417">
            <v>10218</v>
          </cell>
          <cell r="AA417">
            <v>3460</v>
          </cell>
          <cell r="AB417">
            <v>13997</v>
          </cell>
          <cell r="AC417">
            <v>26428</v>
          </cell>
        </row>
        <row r="418">
          <cell r="O418" t="str">
            <v>77G720</v>
          </cell>
          <cell r="P418" t="str">
            <v>JOHNSTON</v>
          </cell>
          <cell r="Q418">
            <v>1391014781</v>
          </cell>
          <cell r="R418">
            <v>9501360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1695407</v>
          </cell>
        </row>
        <row r="419">
          <cell r="O419" t="str">
            <v>98G944</v>
          </cell>
          <cell r="P419" t="str">
            <v>JOICE</v>
          </cell>
          <cell r="Q419">
            <v>9438975</v>
          </cell>
          <cell r="R419">
            <v>76456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O420" t="str">
            <v>13G104</v>
          </cell>
          <cell r="P420" t="str">
            <v>JOLLEY</v>
          </cell>
          <cell r="Q420">
            <v>701666</v>
          </cell>
          <cell r="R420">
            <v>5683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3100</v>
          </cell>
          <cell r="Y420">
            <v>0</v>
          </cell>
          <cell r="Z420">
            <v>0</v>
          </cell>
          <cell r="AA420">
            <v>0</v>
          </cell>
          <cell r="AB420">
            <v>204</v>
          </cell>
          <cell r="AC420">
            <v>0</v>
          </cell>
        </row>
        <row r="421">
          <cell r="O421" t="str">
            <v>92G885</v>
          </cell>
          <cell r="P421" t="str">
            <v>KALONA</v>
          </cell>
          <cell r="Q421">
            <v>106426820</v>
          </cell>
          <cell r="R421">
            <v>862057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42589</v>
          </cell>
          <cell r="AC421">
            <v>0</v>
          </cell>
        </row>
        <row r="422">
          <cell r="O422" t="str">
            <v>40G374</v>
          </cell>
          <cell r="P422" t="str">
            <v>KAMRAR</v>
          </cell>
          <cell r="Q422">
            <v>4660900</v>
          </cell>
          <cell r="R422">
            <v>37753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16000</v>
          </cell>
          <cell r="Y422">
            <v>0</v>
          </cell>
          <cell r="Z422">
            <v>1258</v>
          </cell>
          <cell r="AA422">
            <v>0</v>
          </cell>
          <cell r="AB422">
            <v>3100</v>
          </cell>
          <cell r="AC422">
            <v>1800</v>
          </cell>
        </row>
        <row r="423">
          <cell r="O423" t="str">
            <v>41G385</v>
          </cell>
          <cell r="P423" t="str">
            <v>KANAWHA</v>
          </cell>
          <cell r="Q423">
            <v>17736217</v>
          </cell>
          <cell r="R423">
            <v>143663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29000</v>
          </cell>
          <cell r="Y423">
            <v>0</v>
          </cell>
          <cell r="Z423">
            <v>4789</v>
          </cell>
          <cell r="AA423">
            <v>0</v>
          </cell>
          <cell r="AB423">
            <v>21218</v>
          </cell>
          <cell r="AC423">
            <v>27634</v>
          </cell>
        </row>
        <row r="424">
          <cell r="O424" t="str">
            <v>80G756</v>
          </cell>
          <cell r="P424" t="str">
            <v>KELLERTON</v>
          </cell>
          <cell r="Q424">
            <v>3277038</v>
          </cell>
          <cell r="R424">
            <v>26544</v>
          </cell>
          <cell r="S424">
            <v>0</v>
          </cell>
          <cell r="T424">
            <v>0</v>
          </cell>
          <cell r="U424">
            <v>0</v>
          </cell>
          <cell r="V424">
            <v>442</v>
          </cell>
          <cell r="W424">
            <v>0</v>
          </cell>
          <cell r="X424">
            <v>12420</v>
          </cell>
          <cell r="Y424">
            <v>0</v>
          </cell>
          <cell r="Z424">
            <v>885</v>
          </cell>
          <cell r="AA424">
            <v>0</v>
          </cell>
          <cell r="AB424">
            <v>6957</v>
          </cell>
          <cell r="AC424">
            <v>0</v>
          </cell>
        </row>
        <row r="425">
          <cell r="O425" t="str">
            <v>85G817</v>
          </cell>
          <cell r="P425" t="str">
            <v>KELLEY</v>
          </cell>
          <cell r="Q425">
            <v>9029298</v>
          </cell>
          <cell r="R425">
            <v>73137</v>
          </cell>
          <cell r="S425">
            <v>0</v>
          </cell>
          <cell r="T425">
            <v>0</v>
          </cell>
          <cell r="U425">
            <v>0</v>
          </cell>
          <cell r="V425">
            <v>1219</v>
          </cell>
          <cell r="W425">
            <v>0</v>
          </cell>
          <cell r="X425">
            <v>6300</v>
          </cell>
          <cell r="Y425">
            <v>0</v>
          </cell>
          <cell r="Z425">
            <v>2438</v>
          </cell>
          <cell r="AA425">
            <v>0</v>
          </cell>
          <cell r="AB425">
            <v>465</v>
          </cell>
          <cell r="AC425">
            <v>0</v>
          </cell>
        </row>
        <row r="426">
          <cell r="O426" t="str">
            <v>50G464</v>
          </cell>
          <cell r="P426" t="str">
            <v>KELLOGG</v>
          </cell>
          <cell r="Q426">
            <v>13451721</v>
          </cell>
          <cell r="R426">
            <v>108959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O427" t="str">
            <v>98G945</v>
          </cell>
          <cell r="P427" t="str">
            <v>KENSETT</v>
          </cell>
          <cell r="Q427">
            <v>5836836</v>
          </cell>
          <cell r="R427">
            <v>47278</v>
          </cell>
          <cell r="S427">
            <v>0</v>
          </cell>
          <cell r="T427">
            <v>0</v>
          </cell>
          <cell r="U427">
            <v>11269</v>
          </cell>
          <cell r="V427">
            <v>0</v>
          </cell>
          <cell r="W427">
            <v>0</v>
          </cell>
          <cell r="X427">
            <v>11122</v>
          </cell>
          <cell r="Y427">
            <v>0</v>
          </cell>
          <cell r="Z427">
            <v>1576</v>
          </cell>
          <cell r="AA427">
            <v>0</v>
          </cell>
          <cell r="AB427">
            <v>6869</v>
          </cell>
          <cell r="AC427">
            <v>0</v>
          </cell>
        </row>
        <row r="428">
          <cell r="O428" t="str">
            <v>56G533</v>
          </cell>
          <cell r="P428" t="str">
            <v>KEOKUK</v>
          </cell>
          <cell r="Q428">
            <v>319521978</v>
          </cell>
          <cell r="R428">
            <v>2588128</v>
          </cell>
          <cell r="S428">
            <v>0</v>
          </cell>
          <cell r="T428">
            <v>8000</v>
          </cell>
          <cell r="U428">
            <v>0</v>
          </cell>
          <cell r="V428">
            <v>0</v>
          </cell>
          <cell r="W428">
            <v>0</v>
          </cell>
          <cell r="X428">
            <v>148000</v>
          </cell>
          <cell r="Y428">
            <v>0</v>
          </cell>
          <cell r="Z428">
            <v>86271</v>
          </cell>
          <cell r="AA428">
            <v>599955</v>
          </cell>
          <cell r="AB428">
            <v>271127</v>
          </cell>
          <cell r="AC428">
            <v>1594614</v>
          </cell>
        </row>
        <row r="429">
          <cell r="O429" t="str">
            <v>62G587</v>
          </cell>
          <cell r="P429" t="str">
            <v>KEOMAH VILLAGE</v>
          </cell>
          <cell r="Q429">
            <v>4205946</v>
          </cell>
          <cell r="R429">
            <v>14500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O430" t="str">
            <v>89G858</v>
          </cell>
          <cell r="P430" t="str">
            <v>KEOSAUQUA</v>
          </cell>
          <cell r="Q430">
            <v>33090550</v>
          </cell>
          <cell r="R430">
            <v>268033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O431" t="str">
            <v>54G506</v>
          </cell>
          <cell r="P431" t="str">
            <v>KEOTA</v>
          </cell>
          <cell r="Q431">
            <v>24004400</v>
          </cell>
          <cell r="R431">
            <v>194436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58526</v>
          </cell>
          <cell r="Y431">
            <v>0</v>
          </cell>
          <cell r="Z431">
            <v>0</v>
          </cell>
          <cell r="AA431">
            <v>5572</v>
          </cell>
          <cell r="AB431">
            <v>27317</v>
          </cell>
          <cell r="AC431">
            <v>65606</v>
          </cell>
        </row>
        <row r="432">
          <cell r="O432" t="str">
            <v>54G507</v>
          </cell>
          <cell r="P432" t="str">
            <v>KESWICK</v>
          </cell>
          <cell r="Q432">
            <v>4622745</v>
          </cell>
          <cell r="R432">
            <v>37444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O433" t="str">
            <v>06G036</v>
          </cell>
          <cell r="P433" t="str">
            <v>KEYSTONE</v>
          </cell>
          <cell r="Q433">
            <v>18968089</v>
          </cell>
          <cell r="R433">
            <v>153642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O434" t="str">
            <v>05G031</v>
          </cell>
          <cell r="P434" t="str">
            <v>KIMBALLTON</v>
          </cell>
          <cell r="Q434">
            <v>4551085</v>
          </cell>
          <cell r="R434">
            <v>36864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5650</v>
          </cell>
          <cell r="Y434">
            <v>0</v>
          </cell>
          <cell r="Z434">
            <v>760</v>
          </cell>
          <cell r="AA434">
            <v>0</v>
          </cell>
          <cell r="AB434">
            <v>13500</v>
          </cell>
          <cell r="AC434">
            <v>0</v>
          </cell>
        </row>
        <row r="435">
          <cell r="O435" t="str">
            <v>75G696</v>
          </cell>
          <cell r="P435" t="str">
            <v>KINGSLEY</v>
          </cell>
          <cell r="Q435">
            <v>53886250</v>
          </cell>
          <cell r="R435">
            <v>436479</v>
          </cell>
          <cell r="S435">
            <v>0</v>
          </cell>
          <cell r="T435">
            <v>0</v>
          </cell>
          <cell r="U435">
            <v>0</v>
          </cell>
          <cell r="V435">
            <v>7272</v>
          </cell>
          <cell r="W435">
            <v>0</v>
          </cell>
          <cell r="X435">
            <v>65000</v>
          </cell>
          <cell r="Y435">
            <v>0</v>
          </cell>
          <cell r="Z435">
            <v>0</v>
          </cell>
          <cell r="AA435">
            <v>0</v>
          </cell>
          <cell r="AB435">
            <v>40838</v>
          </cell>
          <cell r="AC435">
            <v>61300</v>
          </cell>
        </row>
        <row r="436">
          <cell r="O436" t="str">
            <v>54G508</v>
          </cell>
          <cell r="P436" t="str">
            <v>KINROSS</v>
          </cell>
          <cell r="Q436">
            <v>966937</v>
          </cell>
          <cell r="R436">
            <v>6975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O437" t="str">
            <v>83G792</v>
          </cell>
          <cell r="P437" t="str">
            <v>KIRKMAN</v>
          </cell>
          <cell r="Q437">
            <v>1024573</v>
          </cell>
          <cell r="R437">
            <v>8299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2700</v>
          </cell>
          <cell r="Y437">
            <v>0</v>
          </cell>
          <cell r="Z437">
            <v>277</v>
          </cell>
          <cell r="AA437">
            <v>0</v>
          </cell>
          <cell r="AB437">
            <v>150</v>
          </cell>
          <cell r="AC437">
            <v>0</v>
          </cell>
        </row>
        <row r="438">
          <cell r="O438" t="str">
            <v>90G867</v>
          </cell>
          <cell r="P438" t="str">
            <v>KIRKVILLE</v>
          </cell>
          <cell r="Q438">
            <v>2222440</v>
          </cell>
          <cell r="R438">
            <v>18002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2600</v>
          </cell>
          <cell r="Y438">
            <v>0</v>
          </cell>
          <cell r="Z438">
            <v>0</v>
          </cell>
          <cell r="AA438">
            <v>0</v>
          </cell>
          <cell r="AB438">
            <v>4800</v>
          </cell>
          <cell r="AC438">
            <v>0</v>
          </cell>
        </row>
        <row r="439">
          <cell r="O439" t="str">
            <v>24G222</v>
          </cell>
          <cell r="P439" t="str">
            <v>KIRON</v>
          </cell>
          <cell r="Q439">
            <v>3676707</v>
          </cell>
          <cell r="R439">
            <v>29781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8000</v>
          </cell>
          <cell r="Y439">
            <v>0</v>
          </cell>
          <cell r="Z439">
            <v>975</v>
          </cell>
          <cell r="AA439">
            <v>0</v>
          </cell>
          <cell r="AB439">
            <v>5500</v>
          </cell>
          <cell r="AC439">
            <v>0</v>
          </cell>
        </row>
        <row r="440">
          <cell r="O440" t="str">
            <v>41G386</v>
          </cell>
          <cell r="P440" t="str">
            <v>KLEMME</v>
          </cell>
          <cell r="Q440">
            <v>8104881</v>
          </cell>
          <cell r="R440">
            <v>65650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12000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O441" t="str">
            <v>13G105</v>
          </cell>
          <cell r="P441" t="str">
            <v>KNIERIM</v>
          </cell>
          <cell r="Q441">
            <v>4974822</v>
          </cell>
          <cell r="R441">
            <v>38117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5220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O442" t="str">
            <v>63G597</v>
          </cell>
          <cell r="P442" t="str">
            <v>KNOXVILLE</v>
          </cell>
          <cell r="Q442">
            <v>198447107</v>
          </cell>
          <cell r="R442">
            <v>1607422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46400</v>
          </cell>
          <cell r="Y442">
            <v>0</v>
          </cell>
          <cell r="Z442">
            <v>0</v>
          </cell>
          <cell r="AA442">
            <v>225000</v>
          </cell>
          <cell r="AB442">
            <v>308576</v>
          </cell>
          <cell r="AC442">
            <v>522505</v>
          </cell>
        </row>
        <row r="443">
          <cell r="O443" t="str">
            <v>49G453</v>
          </cell>
          <cell r="P443" t="str">
            <v>LA MOTTE</v>
          </cell>
          <cell r="Q443">
            <v>8197717</v>
          </cell>
          <cell r="R443">
            <v>66402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5500</v>
          </cell>
          <cell r="Y443">
            <v>1000</v>
          </cell>
          <cell r="Z443">
            <v>1000</v>
          </cell>
          <cell r="AA443">
            <v>0</v>
          </cell>
          <cell r="AB443">
            <v>3800</v>
          </cell>
          <cell r="AC443">
            <v>0</v>
          </cell>
        </row>
        <row r="444">
          <cell r="O444" t="str">
            <v>07G052</v>
          </cell>
          <cell r="P444" t="str">
            <v>LA PORTE CITY</v>
          </cell>
          <cell r="Q444">
            <v>65778368</v>
          </cell>
          <cell r="R444">
            <v>532805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29000</v>
          </cell>
          <cell r="Y444">
            <v>3060</v>
          </cell>
          <cell r="Z444">
            <v>0</v>
          </cell>
          <cell r="AA444">
            <v>0</v>
          </cell>
          <cell r="AB444">
            <v>128500</v>
          </cell>
          <cell r="AC444">
            <v>96500</v>
          </cell>
        </row>
        <row r="445">
          <cell r="O445" t="str">
            <v>91G874</v>
          </cell>
          <cell r="P445" t="str">
            <v>LACONA</v>
          </cell>
          <cell r="Q445">
            <v>7297141</v>
          </cell>
          <cell r="R445">
            <v>59107</v>
          </cell>
          <cell r="S445">
            <v>0</v>
          </cell>
          <cell r="T445">
            <v>0</v>
          </cell>
          <cell r="U445">
            <v>0</v>
          </cell>
          <cell r="V445">
            <v>985</v>
          </cell>
          <cell r="W445">
            <v>0</v>
          </cell>
          <cell r="X445">
            <v>21441</v>
          </cell>
          <cell r="Y445">
            <v>0</v>
          </cell>
          <cell r="Z445">
            <v>1970</v>
          </cell>
          <cell r="AA445">
            <v>0</v>
          </cell>
          <cell r="AB445">
            <v>9625</v>
          </cell>
          <cell r="AC445">
            <v>0</v>
          </cell>
        </row>
        <row r="446">
          <cell r="O446" t="str">
            <v>48G441</v>
          </cell>
          <cell r="P446" t="str">
            <v>LADORA</v>
          </cell>
          <cell r="Q446">
            <v>4194868</v>
          </cell>
          <cell r="R446">
            <v>33978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5000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O447" t="str">
            <v>13G106</v>
          </cell>
          <cell r="P447" t="str">
            <v>LAKE CITY</v>
          </cell>
          <cell r="Q447">
            <v>40732703</v>
          </cell>
          <cell r="R447">
            <v>329935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40000</v>
          </cell>
          <cell r="Y447">
            <v>0</v>
          </cell>
          <cell r="Z447">
            <v>10998</v>
          </cell>
          <cell r="AA447">
            <v>0</v>
          </cell>
          <cell r="AB447">
            <v>55000</v>
          </cell>
          <cell r="AC447">
            <v>65000</v>
          </cell>
        </row>
        <row r="448">
          <cell r="O448" t="str">
            <v>95G913</v>
          </cell>
          <cell r="P448" t="str">
            <v>LAKE MILLS</v>
          </cell>
          <cell r="Q448">
            <v>46045807</v>
          </cell>
          <cell r="R448">
            <v>372971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47300</v>
          </cell>
          <cell r="Y448">
            <v>0</v>
          </cell>
          <cell r="Z448">
            <v>12432</v>
          </cell>
          <cell r="AA448">
            <v>0</v>
          </cell>
          <cell r="AB448">
            <v>91000</v>
          </cell>
          <cell r="AC448">
            <v>94000</v>
          </cell>
        </row>
        <row r="449">
          <cell r="O449" t="str">
            <v>30G273</v>
          </cell>
          <cell r="P449" t="str">
            <v>LAKE PARK</v>
          </cell>
          <cell r="Q449">
            <v>65241695</v>
          </cell>
          <cell r="R449">
            <v>528458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65500</v>
          </cell>
          <cell r="AC449">
            <v>74500</v>
          </cell>
        </row>
        <row r="450">
          <cell r="O450" t="str">
            <v>81G763</v>
          </cell>
          <cell r="P450" t="str">
            <v>LAKE VIEW</v>
          </cell>
          <cell r="Q450">
            <v>76429750</v>
          </cell>
          <cell r="R450">
            <v>570931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O451" t="str">
            <v>11G085</v>
          </cell>
          <cell r="P451" t="str">
            <v>LAKESIDE</v>
          </cell>
          <cell r="Q451">
            <v>27644615</v>
          </cell>
          <cell r="R451">
            <v>223900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O452" t="str">
            <v>55G521</v>
          </cell>
          <cell r="P452" t="str">
            <v>LAKOTA</v>
          </cell>
          <cell r="Q452">
            <v>4982961</v>
          </cell>
          <cell r="R452">
            <v>40362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17441</v>
          </cell>
          <cell r="Y452">
            <v>600</v>
          </cell>
          <cell r="Z452">
            <v>1345</v>
          </cell>
          <cell r="AA452">
            <v>0</v>
          </cell>
          <cell r="AB452">
            <v>14075</v>
          </cell>
          <cell r="AC452">
            <v>7097</v>
          </cell>
        </row>
        <row r="453">
          <cell r="O453" t="str">
            <v>50G465</v>
          </cell>
          <cell r="P453" t="str">
            <v>LAMBS GROVE</v>
          </cell>
          <cell r="Q453">
            <v>5973470</v>
          </cell>
          <cell r="R453">
            <v>48385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1800</v>
          </cell>
          <cell r="Y453">
            <v>258</v>
          </cell>
          <cell r="Z453">
            <v>1567</v>
          </cell>
          <cell r="AA453">
            <v>0</v>
          </cell>
          <cell r="AB453">
            <v>1500</v>
          </cell>
          <cell r="AC453">
            <v>0</v>
          </cell>
        </row>
        <row r="454">
          <cell r="O454" t="str">
            <v>27G250</v>
          </cell>
          <cell r="P454" t="str">
            <v>LAMONI</v>
          </cell>
          <cell r="Q454">
            <v>44998845</v>
          </cell>
          <cell r="R454">
            <v>364491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61479</v>
          </cell>
          <cell r="Y454">
            <v>0</v>
          </cell>
          <cell r="Z454">
            <v>12150</v>
          </cell>
          <cell r="AA454">
            <v>18340</v>
          </cell>
          <cell r="AB454">
            <v>79917</v>
          </cell>
          <cell r="AC454">
            <v>114026</v>
          </cell>
        </row>
        <row r="455">
          <cell r="O455" t="str">
            <v>10G078</v>
          </cell>
          <cell r="P455" t="str">
            <v>LAMONT</v>
          </cell>
          <cell r="Q455">
            <v>7301379</v>
          </cell>
          <cell r="R455">
            <v>59141</v>
          </cell>
          <cell r="S455">
            <v>0</v>
          </cell>
          <cell r="T455">
            <v>0</v>
          </cell>
          <cell r="U455">
            <v>0</v>
          </cell>
          <cell r="V455">
            <v>986</v>
          </cell>
          <cell r="W455">
            <v>0</v>
          </cell>
          <cell r="X455">
            <v>16180</v>
          </cell>
          <cell r="Y455">
            <v>0</v>
          </cell>
          <cell r="Z455">
            <v>0</v>
          </cell>
          <cell r="AA455">
            <v>0</v>
          </cell>
          <cell r="AB455">
            <v>10560</v>
          </cell>
          <cell r="AC455">
            <v>11154</v>
          </cell>
        </row>
        <row r="456">
          <cell r="O456" t="str">
            <v>14G121</v>
          </cell>
          <cell r="P456" t="str">
            <v>LANESBORO</v>
          </cell>
          <cell r="Q456">
            <v>2934234</v>
          </cell>
          <cell r="R456">
            <v>23767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7717</v>
          </cell>
          <cell r="Y456">
            <v>0</v>
          </cell>
          <cell r="Z456">
            <v>792</v>
          </cell>
          <cell r="AA456">
            <v>0</v>
          </cell>
          <cell r="AB456">
            <v>2000</v>
          </cell>
          <cell r="AC456">
            <v>0</v>
          </cell>
        </row>
        <row r="457">
          <cell r="O457" t="str">
            <v>03G011</v>
          </cell>
          <cell r="P457" t="str">
            <v>LANSING</v>
          </cell>
          <cell r="Q457">
            <v>42237741</v>
          </cell>
          <cell r="R457">
            <v>342126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54000</v>
          </cell>
          <cell r="Y457">
            <v>0</v>
          </cell>
          <cell r="Z457">
            <v>11404</v>
          </cell>
          <cell r="AA457">
            <v>0</v>
          </cell>
          <cell r="AB457">
            <v>65280</v>
          </cell>
          <cell r="AC457">
            <v>120000</v>
          </cell>
        </row>
        <row r="458">
          <cell r="O458" t="str">
            <v>60G572</v>
          </cell>
          <cell r="P458" t="str">
            <v>LARCHWOOD</v>
          </cell>
          <cell r="Q458">
            <v>30621093</v>
          </cell>
          <cell r="R458">
            <v>210000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O459" t="str">
            <v>18G156</v>
          </cell>
          <cell r="P459" t="str">
            <v>LARRABEE</v>
          </cell>
          <cell r="Q459">
            <v>6381495</v>
          </cell>
          <cell r="R459">
            <v>51690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O460" t="str">
            <v>35G335</v>
          </cell>
          <cell r="P460" t="str">
            <v>LATIMER</v>
          </cell>
          <cell r="Q460">
            <v>14481505</v>
          </cell>
          <cell r="R460">
            <v>117300</v>
          </cell>
          <cell r="S460">
            <v>0</v>
          </cell>
          <cell r="T460">
            <v>0</v>
          </cell>
          <cell r="U460">
            <v>0</v>
          </cell>
          <cell r="V460">
            <v>1955</v>
          </cell>
          <cell r="W460">
            <v>0</v>
          </cell>
          <cell r="X460">
            <v>15000</v>
          </cell>
          <cell r="Y460">
            <v>12000</v>
          </cell>
          <cell r="Z460">
            <v>3910</v>
          </cell>
          <cell r="AA460">
            <v>0</v>
          </cell>
          <cell r="AB460">
            <v>17000</v>
          </cell>
          <cell r="AC460">
            <v>17000</v>
          </cell>
        </row>
        <row r="461">
          <cell r="O461" t="str">
            <v>64G608</v>
          </cell>
          <cell r="P461" t="str">
            <v>LAUREL</v>
          </cell>
          <cell r="Q461">
            <v>4354661</v>
          </cell>
          <cell r="R461">
            <v>35273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</row>
        <row r="462">
          <cell r="O462" t="str">
            <v>76G706</v>
          </cell>
          <cell r="P462" t="str">
            <v>LAURENS</v>
          </cell>
          <cell r="Q462">
            <v>29987532</v>
          </cell>
          <cell r="R462">
            <v>242899</v>
          </cell>
          <cell r="S462">
            <v>0</v>
          </cell>
          <cell r="T462">
            <v>0</v>
          </cell>
          <cell r="U462">
            <v>0</v>
          </cell>
          <cell r="V462">
            <v>4048</v>
          </cell>
          <cell r="W462">
            <v>0</v>
          </cell>
          <cell r="X462">
            <v>54850</v>
          </cell>
          <cell r="Y462">
            <v>2000</v>
          </cell>
          <cell r="Z462">
            <v>3644</v>
          </cell>
          <cell r="AA462">
            <v>0</v>
          </cell>
          <cell r="AB462">
            <v>68150</v>
          </cell>
          <cell r="AC462">
            <v>108700</v>
          </cell>
        </row>
        <row r="463">
          <cell r="O463" t="str">
            <v>19G165</v>
          </cell>
          <cell r="P463" t="str">
            <v>LAWLER</v>
          </cell>
          <cell r="Q463">
            <v>10675474</v>
          </cell>
          <cell r="R463">
            <v>86471</v>
          </cell>
          <cell r="S463">
            <v>0</v>
          </cell>
          <cell r="T463">
            <v>0</v>
          </cell>
          <cell r="U463">
            <v>0</v>
          </cell>
          <cell r="V463">
            <v>1441</v>
          </cell>
          <cell r="W463">
            <v>0</v>
          </cell>
          <cell r="X463">
            <v>20000</v>
          </cell>
          <cell r="Y463">
            <v>0</v>
          </cell>
          <cell r="Z463">
            <v>2882</v>
          </cell>
          <cell r="AA463">
            <v>0</v>
          </cell>
          <cell r="AB463">
            <v>0</v>
          </cell>
          <cell r="AC463">
            <v>0</v>
          </cell>
        </row>
        <row r="464">
          <cell r="O464" t="str">
            <v>97G932</v>
          </cell>
          <cell r="P464" t="str">
            <v>LAWTON</v>
          </cell>
          <cell r="Q464">
            <v>34143240</v>
          </cell>
          <cell r="R464">
            <v>276560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O465" t="str">
            <v>75G697</v>
          </cell>
          <cell r="P465" t="str">
            <v>LE MARS</v>
          </cell>
          <cell r="Q465">
            <v>503851397</v>
          </cell>
          <cell r="R465">
            <v>4081196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140000</v>
          </cell>
          <cell r="Y465">
            <v>0</v>
          </cell>
          <cell r="Z465">
            <v>0</v>
          </cell>
          <cell r="AA465">
            <v>244687</v>
          </cell>
          <cell r="AB465">
            <v>476084</v>
          </cell>
          <cell r="AC465">
            <v>819806</v>
          </cell>
        </row>
        <row r="466">
          <cell r="O466" t="str">
            <v>27G252</v>
          </cell>
          <cell r="P466" t="str">
            <v>LE ROY</v>
          </cell>
          <cell r="Q466">
            <v>265398</v>
          </cell>
          <cell r="R466">
            <v>2150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</row>
        <row r="467">
          <cell r="O467" t="str">
            <v>82G777</v>
          </cell>
          <cell r="P467" t="str">
            <v>LECLAIRE</v>
          </cell>
          <cell r="Q467">
            <v>160960321</v>
          </cell>
          <cell r="R467">
            <v>1303779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50945</v>
          </cell>
          <cell r="Y467">
            <v>0</v>
          </cell>
          <cell r="Z467">
            <v>43459</v>
          </cell>
          <cell r="AA467">
            <v>0</v>
          </cell>
          <cell r="AB467">
            <v>152494</v>
          </cell>
          <cell r="AC467">
            <v>321613</v>
          </cell>
        </row>
        <row r="468">
          <cell r="O468" t="str">
            <v>55G522</v>
          </cell>
          <cell r="P468" t="str">
            <v>LEDYARD</v>
          </cell>
          <cell r="Q468">
            <v>5057348</v>
          </cell>
          <cell r="R468">
            <v>40965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3300</v>
          </cell>
          <cell r="Y468">
            <v>0</v>
          </cell>
          <cell r="Z468">
            <v>1365</v>
          </cell>
          <cell r="AA468">
            <v>0</v>
          </cell>
          <cell r="AB468">
            <v>3560</v>
          </cell>
          <cell r="AC468">
            <v>1000</v>
          </cell>
        </row>
        <row r="469">
          <cell r="O469" t="str">
            <v>64G609</v>
          </cell>
          <cell r="P469" t="str">
            <v>LEGRAND</v>
          </cell>
          <cell r="Q469">
            <v>20324205</v>
          </cell>
          <cell r="R469">
            <v>164626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18966</v>
          </cell>
          <cell r="Y469">
            <v>2070</v>
          </cell>
          <cell r="Z469">
            <v>0</v>
          </cell>
          <cell r="AA469">
            <v>0</v>
          </cell>
          <cell r="AB469">
            <v>16304</v>
          </cell>
          <cell r="AC469">
            <v>0</v>
          </cell>
        </row>
        <row r="470">
          <cell r="O470" t="str">
            <v>94G907</v>
          </cell>
          <cell r="P470" t="str">
            <v>LEHIGH</v>
          </cell>
          <cell r="Q470">
            <v>6824757</v>
          </cell>
          <cell r="R470">
            <v>55281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17000</v>
          </cell>
          <cell r="Y470">
            <v>16000</v>
          </cell>
          <cell r="Z470">
            <v>1774</v>
          </cell>
          <cell r="AA470">
            <v>0</v>
          </cell>
          <cell r="AB470">
            <v>7500</v>
          </cell>
          <cell r="AC470">
            <v>4000</v>
          </cell>
        </row>
        <row r="471">
          <cell r="O471" t="str">
            <v>62G588</v>
          </cell>
          <cell r="P471" t="str">
            <v>LEIGHTON</v>
          </cell>
          <cell r="Q471">
            <v>3628616</v>
          </cell>
          <cell r="R471">
            <v>29392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2015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</row>
        <row r="472">
          <cell r="O472" t="str">
            <v>95G914</v>
          </cell>
          <cell r="P472" t="str">
            <v>LELAND</v>
          </cell>
          <cell r="Q472">
            <v>5996584</v>
          </cell>
          <cell r="R472">
            <v>48572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768</v>
          </cell>
          <cell r="AA472">
            <v>0</v>
          </cell>
          <cell r="AB472">
            <v>6630</v>
          </cell>
          <cell r="AC472">
            <v>4665</v>
          </cell>
        </row>
        <row r="473">
          <cell r="O473" t="str">
            <v>87G843</v>
          </cell>
          <cell r="P473" t="str">
            <v>LENOX</v>
          </cell>
          <cell r="Q473">
            <v>41977545</v>
          </cell>
          <cell r="R473">
            <v>340018</v>
          </cell>
          <cell r="S473">
            <v>0</v>
          </cell>
          <cell r="T473">
            <v>0</v>
          </cell>
          <cell r="U473">
            <v>0</v>
          </cell>
          <cell r="V473">
            <v>5667</v>
          </cell>
          <cell r="W473">
            <v>0</v>
          </cell>
          <cell r="X473">
            <v>44200</v>
          </cell>
          <cell r="Y473">
            <v>0</v>
          </cell>
          <cell r="Z473">
            <v>11334</v>
          </cell>
          <cell r="AA473">
            <v>0</v>
          </cell>
          <cell r="AB473">
            <v>45562</v>
          </cell>
          <cell r="AC473">
            <v>40701</v>
          </cell>
        </row>
        <row r="474">
          <cell r="O474" t="str">
            <v>27G251</v>
          </cell>
          <cell r="P474" t="str">
            <v>LEON</v>
          </cell>
          <cell r="Q474">
            <v>35745701</v>
          </cell>
          <cell r="R474">
            <v>289540</v>
          </cell>
          <cell r="S474">
            <v>0</v>
          </cell>
          <cell r="T474">
            <v>0</v>
          </cell>
          <cell r="U474">
            <v>0</v>
          </cell>
          <cell r="V474">
            <v>4826</v>
          </cell>
          <cell r="W474">
            <v>0</v>
          </cell>
          <cell r="X474">
            <v>90000</v>
          </cell>
          <cell r="Y474">
            <v>0</v>
          </cell>
          <cell r="Z474">
            <v>9651</v>
          </cell>
          <cell r="AA474">
            <v>0</v>
          </cell>
          <cell r="AB474">
            <v>61582</v>
          </cell>
          <cell r="AC474">
            <v>111239</v>
          </cell>
        </row>
        <row r="475">
          <cell r="O475" t="str">
            <v>60G573</v>
          </cell>
          <cell r="P475" t="str">
            <v>LESTER</v>
          </cell>
          <cell r="Q475">
            <v>13750775</v>
          </cell>
          <cell r="R475">
            <v>83225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</row>
        <row r="476">
          <cell r="O476" t="str">
            <v>58G559</v>
          </cell>
          <cell r="P476" t="str">
            <v>LETTS</v>
          </cell>
          <cell r="Q476">
            <v>7288178</v>
          </cell>
          <cell r="R476">
            <v>59034</v>
          </cell>
          <cell r="S476">
            <v>0</v>
          </cell>
          <cell r="T476">
            <v>0</v>
          </cell>
          <cell r="U476">
            <v>0</v>
          </cell>
          <cell r="V476">
            <v>950</v>
          </cell>
          <cell r="W476">
            <v>0</v>
          </cell>
          <cell r="X476">
            <v>0</v>
          </cell>
          <cell r="Y476">
            <v>0</v>
          </cell>
          <cell r="Z476">
            <v>1968</v>
          </cell>
          <cell r="AA476">
            <v>0</v>
          </cell>
          <cell r="AB476">
            <v>0</v>
          </cell>
          <cell r="AC476">
            <v>0</v>
          </cell>
        </row>
        <row r="477">
          <cell r="O477" t="str">
            <v>15G131</v>
          </cell>
          <cell r="P477" t="str">
            <v>LEWIS</v>
          </cell>
          <cell r="Q477">
            <v>6424912</v>
          </cell>
          <cell r="R477">
            <v>52042</v>
          </cell>
          <cell r="S477">
            <v>0</v>
          </cell>
          <cell r="T477">
            <v>0</v>
          </cell>
          <cell r="U477">
            <v>5000</v>
          </cell>
          <cell r="V477">
            <v>0</v>
          </cell>
          <cell r="W477">
            <v>0</v>
          </cell>
          <cell r="X477">
            <v>10000</v>
          </cell>
          <cell r="Y477">
            <v>0</v>
          </cell>
          <cell r="Z477">
            <v>1735</v>
          </cell>
          <cell r="AA477">
            <v>0</v>
          </cell>
          <cell r="AB477">
            <v>8900</v>
          </cell>
          <cell r="AC477">
            <v>10000</v>
          </cell>
        </row>
        <row r="478">
          <cell r="O478" t="str">
            <v>51G477</v>
          </cell>
          <cell r="P478" t="str">
            <v>LIBERTYVILLE</v>
          </cell>
          <cell r="Q478">
            <v>7442191</v>
          </cell>
          <cell r="R478">
            <v>60282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O479" t="str">
            <v>14G122</v>
          </cell>
          <cell r="P479" t="str">
            <v>LIDDERDALE</v>
          </cell>
          <cell r="Q479">
            <v>8875566</v>
          </cell>
          <cell r="R479">
            <v>71892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O480" t="str">
            <v>45G423</v>
          </cell>
          <cell r="P480" t="str">
            <v>LIME SPRINGS</v>
          </cell>
          <cell r="Q480">
            <v>14518079</v>
          </cell>
          <cell r="R480">
            <v>117596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20800</v>
          </cell>
          <cell r="Y480">
            <v>2433</v>
          </cell>
          <cell r="Z480">
            <v>3920</v>
          </cell>
          <cell r="AA480">
            <v>0</v>
          </cell>
          <cell r="AB480">
            <v>7500</v>
          </cell>
          <cell r="AC480">
            <v>5000</v>
          </cell>
        </row>
        <row r="481">
          <cell r="O481" t="str">
            <v>86G831</v>
          </cell>
          <cell r="P481" t="str">
            <v>LINCOLN</v>
          </cell>
          <cell r="Q481">
            <v>7151310</v>
          </cell>
          <cell r="R481">
            <v>57926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O482" t="str">
            <v>25G235</v>
          </cell>
          <cell r="P482" t="str">
            <v>LINDEN</v>
          </cell>
          <cell r="Q482">
            <v>3629992</v>
          </cell>
          <cell r="R482">
            <v>29403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9264</v>
          </cell>
          <cell r="Y482">
            <v>0</v>
          </cell>
          <cell r="Z482">
            <v>0</v>
          </cell>
          <cell r="AA482">
            <v>0</v>
          </cell>
          <cell r="AB482">
            <v>1436</v>
          </cell>
          <cell r="AC482">
            <v>0</v>
          </cell>
        </row>
        <row r="483">
          <cell r="O483" t="str">
            <v>93G894</v>
          </cell>
          <cell r="P483" t="str">
            <v>LINEVILLE</v>
          </cell>
          <cell r="Q483">
            <v>4753621</v>
          </cell>
          <cell r="R483">
            <v>38504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O484" t="str">
            <v>11G086</v>
          </cell>
          <cell r="P484" t="str">
            <v>LINN GROVE</v>
          </cell>
          <cell r="Q484">
            <v>3985219</v>
          </cell>
          <cell r="R484">
            <v>32280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100</v>
          </cell>
          <cell r="Z484">
            <v>0</v>
          </cell>
          <cell r="AA484">
            <v>0</v>
          </cell>
          <cell r="AB484">
            <v>2084</v>
          </cell>
          <cell r="AC484">
            <v>0</v>
          </cell>
        </row>
        <row r="485">
          <cell r="O485" t="str">
            <v>57G546</v>
          </cell>
          <cell r="P485" t="str">
            <v>LISBON</v>
          </cell>
          <cell r="Q485">
            <v>89049506</v>
          </cell>
          <cell r="R485">
            <v>721301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24043</v>
          </cell>
          <cell r="AA485">
            <v>0</v>
          </cell>
          <cell r="AB485">
            <v>63313</v>
          </cell>
          <cell r="AC485">
            <v>135058</v>
          </cell>
        </row>
        <row r="486">
          <cell r="O486" t="str">
            <v>64G610</v>
          </cell>
          <cell r="P486" t="str">
            <v>LISCOMB</v>
          </cell>
          <cell r="Q486">
            <v>5207919</v>
          </cell>
          <cell r="R486">
            <v>42184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12000</v>
          </cell>
          <cell r="Y486">
            <v>585</v>
          </cell>
          <cell r="Z486">
            <v>0</v>
          </cell>
          <cell r="AA486">
            <v>0</v>
          </cell>
          <cell r="AB486">
            <v>1000</v>
          </cell>
          <cell r="AC486">
            <v>0</v>
          </cell>
        </row>
        <row r="487">
          <cell r="O487" t="str">
            <v>60G574</v>
          </cell>
          <cell r="P487" t="str">
            <v>LITTLE ROCK</v>
          </cell>
          <cell r="Q487">
            <v>9271750</v>
          </cell>
          <cell r="R487">
            <v>75101</v>
          </cell>
          <cell r="S487">
            <v>0</v>
          </cell>
          <cell r="T487">
            <v>0</v>
          </cell>
          <cell r="U487">
            <v>0</v>
          </cell>
          <cell r="V487">
            <v>1251</v>
          </cell>
          <cell r="W487">
            <v>0</v>
          </cell>
          <cell r="X487">
            <v>24500</v>
          </cell>
          <cell r="Y487">
            <v>0</v>
          </cell>
          <cell r="Z487">
            <v>2503</v>
          </cell>
          <cell r="AA487">
            <v>0</v>
          </cell>
          <cell r="AB487">
            <v>11140</v>
          </cell>
          <cell r="AC487">
            <v>7100</v>
          </cell>
        </row>
        <row r="488">
          <cell r="O488" t="str">
            <v>43G401</v>
          </cell>
          <cell r="P488" t="str">
            <v>LITTLE SIOUX</v>
          </cell>
          <cell r="Q488">
            <v>2205284</v>
          </cell>
          <cell r="R488">
            <v>17863</v>
          </cell>
          <cell r="S488">
            <v>0</v>
          </cell>
          <cell r="T488">
            <v>0</v>
          </cell>
          <cell r="U488">
            <v>0</v>
          </cell>
          <cell r="V488">
            <v>298</v>
          </cell>
          <cell r="W488">
            <v>0</v>
          </cell>
          <cell r="X488">
            <v>9500</v>
          </cell>
          <cell r="Y488">
            <v>0</v>
          </cell>
          <cell r="Z488">
            <v>595</v>
          </cell>
          <cell r="AA488">
            <v>0</v>
          </cell>
          <cell r="AB488">
            <v>1800</v>
          </cell>
          <cell r="AC488">
            <v>3077</v>
          </cell>
        </row>
        <row r="489">
          <cell r="O489" t="str">
            <v>46G430</v>
          </cell>
          <cell r="P489" t="str">
            <v>LIVERMORE</v>
          </cell>
          <cell r="Q489">
            <v>8354234</v>
          </cell>
          <cell r="R489">
            <v>67669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15500</v>
          </cell>
          <cell r="Y489">
            <v>0</v>
          </cell>
          <cell r="Z489">
            <v>0</v>
          </cell>
          <cell r="AA489">
            <v>0</v>
          </cell>
          <cell r="AB489">
            <v>12800</v>
          </cell>
          <cell r="AC489">
            <v>0</v>
          </cell>
        </row>
        <row r="490">
          <cell r="O490" t="str">
            <v>51G478</v>
          </cell>
          <cell r="P490" t="str">
            <v>LOCKRIDGE</v>
          </cell>
          <cell r="Q490">
            <v>5464353</v>
          </cell>
          <cell r="R490">
            <v>43775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O491" t="str">
            <v>43G402</v>
          </cell>
          <cell r="P491" t="str">
            <v>LOGAN</v>
          </cell>
          <cell r="Q491">
            <v>41589500</v>
          </cell>
          <cell r="R491">
            <v>336875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31000</v>
          </cell>
          <cell r="Y491">
            <v>500</v>
          </cell>
          <cell r="Z491">
            <v>11229</v>
          </cell>
          <cell r="AA491">
            <v>0</v>
          </cell>
          <cell r="AB491">
            <v>58000</v>
          </cell>
          <cell r="AC491">
            <v>89000</v>
          </cell>
        </row>
        <row r="492">
          <cell r="O492" t="str">
            <v>13G107</v>
          </cell>
          <cell r="P492" t="str">
            <v>LOHRVILLE</v>
          </cell>
          <cell r="Q492">
            <v>6901456</v>
          </cell>
          <cell r="R492">
            <v>55902</v>
          </cell>
          <cell r="S492">
            <v>0</v>
          </cell>
          <cell r="T492">
            <v>0</v>
          </cell>
          <cell r="U492">
            <v>0</v>
          </cell>
          <cell r="V492">
            <v>932</v>
          </cell>
          <cell r="W492">
            <v>0</v>
          </cell>
          <cell r="X492">
            <v>25000</v>
          </cell>
          <cell r="Y492">
            <v>0</v>
          </cell>
          <cell r="Z492">
            <v>1863</v>
          </cell>
          <cell r="AA492">
            <v>0</v>
          </cell>
          <cell r="AB492">
            <v>9400</v>
          </cell>
          <cell r="AC492">
            <v>10400</v>
          </cell>
        </row>
        <row r="493">
          <cell r="O493" t="str">
            <v>55G523</v>
          </cell>
          <cell r="P493" t="str">
            <v>LONE ROCK</v>
          </cell>
          <cell r="Q493">
            <v>2727336</v>
          </cell>
          <cell r="R493">
            <v>22091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9104</v>
          </cell>
          <cell r="Y493">
            <v>150</v>
          </cell>
          <cell r="Z493">
            <v>0</v>
          </cell>
          <cell r="AA493">
            <v>0</v>
          </cell>
          <cell r="AB493">
            <v>3961</v>
          </cell>
          <cell r="AC493">
            <v>2915</v>
          </cell>
        </row>
        <row r="494">
          <cell r="O494" t="str">
            <v>52G484</v>
          </cell>
          <cell r="P494" t="str">
            <v>LONE TREE</v>
          </cell>
          <cell r="Q494">
            <v>28304596</v>
          </cell>
          <cell r="R494">
            <v>229267</v>
          </cell>
          <cell r="S494">
            <v>0</v>
          </cell>
          <cell r="T494">
            <v>0</v>
          </cell>
          <cell r="U494">
            <v>0</v>
          </cell>
          <cell r="V494">
            <v>3821</v>
          </cell>
          <cell r="W494">
            <v>0</v>
          </cell>
          <cell r="X494">
            <v>0</v>
          </cell>
          <cell r="Y494">
            <v>650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</row>
        <row r="495">
          <cell r="O495" t="str">
            <v>82G778</v>
          </cell>
          <cell r="P495" t="str">
            <v>LONG GROVE</v>
          </cell>
          <cell r="Q495">
            <v>41855771</v>
          </cell>
          <cell r="R495">
            <v>339032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9150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O496" t="str">
            <v>88G851</v>
          </cell>
          <cell r="P496" t="str">
            <v>LORIMOR</v>
          </cell>
          <cell r="Q496">
            <v>4784641</v>
          </cell>
          <cell r="R496">
            <v>38756</v>
          </cell>
          <cell r="S496">
            <v>0</v>
          </cell>
          <cell r="T496">
            <v>0</v>
          </cell>
          <cell r="U496">
            <v>0</v>
          </cell>
          <cell r="V496">
            <v>646</v>
          </cell>
          <cell r="W496">
            <v>0</v>
          </cell>
          <cell r="X496">
            <v>19500</v>
          </cell>
          <cell r="Y496">
            <v>0</v>
          </cell>
          <cell r="Z496">
            <v>1292</v>
          </cell>
          <cell r="AA496">
            <v>0</v>
          </cell>
          <cell r="AB496">
            <v>5000</v>
          </cell>
          <cell r="AC496">
            <v>0</v>
          </cell>
        </row>
        <row r="497">
          <cell r="O497" t="str">
            <v>23G210</v>
          </cell>
          <cell r="P497" t="str">
            <v>LOST NATION</v>
          </cell>
          <cell r="Q497">
            <v>7685110</v>
          </cell>
          <cell r="R497">
            <v>62249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O498" t="str">
            <v>68G642</v>
          </cell>
          <cell r="P498" t="str">
            <v>LOVILIA</v>
          </cell>
          <cell r="Q498">
            <v>8640270</v>
          </cell>
          <cell r="R498">
            <v>69986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4535</v>
          </cell>
          <cell r="AC498">
            <v>8021</v>
          </cell>
        </row>
        <row r="499">
          <cell r="O499" t="str">
            <v>23G211</v>
          </cell>
          <cell r="P499" t="str">
            <v>LOW MOOR</v>
          </cell>
          <cell r="Q499">
            <v>7291062</v>
          </cell>
          <cell r="R499">
            <v>59058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O500" t="str">
            <v>16G138</v>
          </cell>
          <cell r="P500" t="str">
            <v>LOWDEN</v>
          </cell>
          <cell r="Q500">
            <v>23198321</v>
          </cell>
          <cell r="R500">
            <v>187906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28000</v>
          </cell>
          <cell r="Y500">
            <v>3156</v>
          </cell>
          <cell r="Z500">
            <v>6264</v>
          </cell>
          <cell r="AA500">
            <v>0</v>
          </cell>
          <cell r="AB500">
            <v>24000</v>
          </cell>
          <cell r="AC500">
            <v>15000</v>
          </cell>
        </row>
        <row r="501">
          <cell r="O501" t="str">
            <v>22G191</v>
          </cell>
          <cell r="P501" t="str">
            <v>LUANA</v>
          </cell>
          <cell r="Q501">
            <v>7840510</v>
          </cell>
          <cell r="R501">
            <v>63508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4000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O502" t="str">
            <v>59G565</v>
          </cell>
          <cell r="P502" t="str">
            <v>LUCAS</v>
          </cell>
          <cell r="Q502">
            <v>3141867</v>
          </cell>
          <cell r="R502">
            <v>25449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11000</v>
          </cell>
          <cell r="Y502">
            <v>0</v>
          </cell>
          <cell r="Z502">
            <v>0</v>
          </cell>
          <cell r="AA502">
            <v>0</v>
          </cell>
          <cell r="AB502">
            <v>1500</v>
          </cell>
          <cell r="AC502">
            <v>0</v>
          </cell>
        </row>
        <row r="503">
          <cell r="O503" t="str">
            <v>08G060</v>
          </cell>
          <cell r="P503" t="str">
            <v>LUTHER</v>
          </cell>
          <cell r="Q503">
            <v>3648827</v>
          </cell>
          <cell r="R503">
            <v>29555</v>
          </cell>
          <cell r="S503">
            <v>0</v>
          </cell>
          <cell r="T503">
            <v>0</v>
          </cell>
          <cell r="U503">
            <v>0</v>
          </cell>
          <cell r="V503">
            <v>493</v>
          </cell>
          <cell r="W503">
            <v>0</v>
          </cell>
          <cell r="X503">
            <v>2800</v>
          </cell>
          <cell r="Y503">
            <v>0</v>
          </cell>
          <cell r="Z503">
            <v>985</v>
          </cell>
          <cell r="AA503">
            <v>0</v>
          </cell>
          <cell r="AB503">
            <v>2000</v>
          </cell>
          <cell r="AC503">
            <v>0</v>
          </cell>
        </row>
        <row r="504">
          <cell r="O504" t="str">
            <v>55G524</v>
          </cell>
          <cell r="P504" t="str">
            <v>LUVERNE</v>
          </cell>
          <cell r="Q504">
            <v>10268751</v>
          </cell>
          <cell r="R504">
            <v>83177</v>
          </cell>
          <cell r="S504">
            <v>0</v>
          </cell>
          <cell r="T504">
            <v>0</v>
          </cell>
          <cell r="U504">
            <v>2600</v>
          </cell>
          <cell r="V504">
            <v>0</v>
          </cell>
          <cell r="W504">
            <v>0</v>
          </cell>
          <cell r="X504">
            <v>26000</v>
          </cell>
          <cell r="Y504">
            <v>0</v>
          </cell>
          <cell r="Z504">
            <v>2500</v>
          </cell>
          <cell r="AA504">
            <v>0</v>
          </cell>
          <cell r="AB504">
            <v>7000</v>
          </cell>
          <cell r="AC504">
            <v>8000</v>
          </cell>
        </row>
        <row r="505">
          <cell r="O505" t="str">
            <v>31G295</v>
          </cell>
          <cell r="P505" t="str">
            <v>LUXEMBURG</v>
          </cell>
          <cell r="Q505">
            <v>9250267</v>
          </cell>
          <cell r="R505">
            <v>74927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6000</v>
          </cell>
          <cell r="Y505">
            <v>0</v>
          </cell>
          <cell r="Z505">
            <v>2200</v>
          </cell>
          <cell r="AA505">
            <v>0</v>
          </cell>
          <cell r="AB505">
            <v>0</v>
          </cell>
          <cell r="AC505">
            <v>0</v>
          </cell>
        </row>
        <row r="506">
          <cell r="O506" t="str">
            <v>06G037</v>
          </cell>
          <cell r="P506" t="str">
            <v>LUZERNE</v>
          </cell>
          <cell r="Q506">
            <v>2133727</v>
          </cell>
          <cell r="R506">
            <v>17283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O507" t="str">
            <v>50G466</v>
          </cell>
          <cell r="P507" t="str">
            <v>LYNNVILLE</v>
          </cell>
          <cell r="Q507">
            <v>11240968</v>
          </cell>
          <cell r="R507">
            <v>91052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13462</v>
          </cell>
          <cell r="Y507">
            <v>569</v>
          </cell>
          <cell r="Z507">
            <v>0</v>
          </cell>
          <cell r="AA507">
            <v>0</v>
          </cell>
          <cell r="AB507">
            <v>0</v>
          </cell>
          <cell r="AC507">
            <v>6000</v>
          </cell>
        </row>
        <row r="508">
          <cell r="O508" t="str">
            <v>81G764</v>
          </cell>
          <cell r="P508" t="str">
            <v>LYTTON</v>
          </cell>
          <cell r="Q508">
            <v>5888965</v>
          </cell>
          <cell r="R508">
            <v>47701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8400</v>
          </cell>
          <cell r="Y508">
            <v>0</v>
          </cell>
          <cell r="Z508">
            <v>1590</v>
          </cell>
          <cell r="AA508">
            <v>0</v>
          </cell>
          <cell r="AB508">
            <v>3300</v>
          </cell>
          <cell r="AC508">
            <v>0</v>
          </cell>
        </row>
        <row r="509">
          <cell r="O509" t="str">
            <v>78G735</v>
          </cell>
          <cell r="P509" t="str">
            <v>MACEDONIA</v>
          </cell>
          <cell r="Q509">
            <v>5953054</v>
          </cell>
          <cell r="R509">
            <v>48220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9000</v>
          </cell>
          <cell r="Y509">
            <v>0</v>
          </cell>
          <cell r="Z509">
            <v>1607</v>
          </cell>
          <cell r="AA509">
            <v>0</v>
          </cell>
          <cell r="AB509">
            <v>10500</v>
          </cell>
          <cell r="AC509">
            <v>10500</v>
          </cell>
        </row>
        <row r="510">
          <cell r="O510" t="str">
            <v>61G579</v>
          </cell>
          <cell r="P510" t="str">
            <v>MACKSBURG</v>
          </cell>
          <cell r="Q510">
            <v>3038718</v>
          </cell>
          <cell r="R510">
            <v>24614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1500</v>
          </cell>
          <cell r="Y510">
            <v>615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O511" t="str">
            <v>08G061</v>
          </cell>
          <cell r="P511" t="str">
            <v>MADRID</v>
          </cell>
          <cell r="Q511">
            <v>73070441</v>
          </cell>
          <cell r="R511">
            <v>591871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71982</v>
          </cell>
          <cell r="Y511">
            <v>0</v>
          </cell>
          <cell r="Z511">
            <v>19729</v>
          </cell>
          <cell r="AA511">
            <v>0</v>
          </cell>
          <cell r="AB511">
            <v>71923</v>
          </cell>
          <cell r="AC511">
            <v>205894</v>
          </cell>
        </row>
        <row r="512">
          <cell r="O512" t="str">
            <v>43G403</v>
          </cell>
          <cell r="P512" t="str">
            <v>MAGNOLIA</v>
          </cell>
          <cell r="Q512">
            <v>3187668</v>
          </cell>
          <cell r="R512">
            <v>25820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10000</v>
          </cell>
          <cell r="Y512">
            <v>0</v>
          </cell>
          <cell r="Z512">
            <v>861</v>
          </cell>
          <cell r="AA512">
            <v>0</v>
          </cell>
          <cell r="AB512">
            <v>2500</v>
          </cell>
          <cell r="AC512">
            <v>0</v>
          </cell>
        </row>
        <row r="513">
          <cell r="O513" t="str">
            <v>51G957</v>
          </cell>
          <cell r="P513" t="str">
            <v>MAHARISHI VEDIC CITY</v>
          </cell>
          <cell r="Q513">
            <v>14601345</v>
          </cell>
          <cell r="R513">
            <v>51703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</row>
        <row r="514">
          <cell r="O514" t="str">
            <v>79G748</v>
          </cell>
          <cell r="P514" t="str">
            <v>MALCOM</v>
          </cell>
          <cell r="Q514">
            <v>9935468</v>
          </cell>
          <cell r="R514">
            <v>80477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24800</v>
          </cell>
          <cell r="Y514">
            <v>0</v>
          </cell>
          <cell r="Z514">
            <v>0</v>
          </cell>
          <cell r="AA514">
            <v>0</v>
          </cell>
          <cell r="AB514">
            <v>9249</v>
          </cell>
          <cell r="AC514">
            <v>0</v>
          </cell>
        </row>
        <row r="515">
          <cell r="O515" t="str">
            <v>74G688</v>
          </cell>
          <cell r="P515" t="str">
            <v>MALLARD</v>
          </cell>
          <cell r="Q515">
            <v>10286495</v>
          </cell>
          <cell r="R515">
            <v>83321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20690</v>
          </cell>
          <cell r="Y515">
            <v>910</v>
          </cell>
          <cell r="Z515">
            <v>2777</v>
          </cell>
          <cell r="AA515">
            <v>0</v>
          </cell>
          <cell r="AB515">
            <v>14411</v>
          </cell>
          <cell r="AC515">
            <v>3450</v>
          </cell>
        </row>
        <row r="516">
          <cell r="O516" t="str">
            <v>80G757</v>
          </cell>
          <cell r="P516" t="str">
            <v>MALOY</v>
          </cell>
          <cell r="Q516">
            <v>332634</v>
          </cell>
          <cell r="R516">
            <v>2693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O517" t="str">
            <v>65G620</v>
          </cell>
          <cell r="P517" t="str">
            <v>MALVERN</v>
          </cell>
          <cell r="Q517">
            <v>30241978</v>
          </cell>
          <cell r="R517">
            <v>244960</v>
          </cell>
          <cell r="S517">
            <v>0</v>
          </cell>
          <cell r="T517">
            <v>0</v>
          </cell>
          <cell r="U517">
            <v>0</v>
          </cell>
          <cell r="V517">
            <v>4083</v>
          </cell>
          <cell r="W517">
            <v>0</v>
          </cell>
          <cell r="X517">
            <v>45790</v>
          </cell>
          <cell r="Y517">
            <v>0</v>
          </cell>
          <cell r="Z517">
            <v>8165</v>
          </cell>
          <cell r="AA517">
            <v>0</v>
          </cell>
          <cell r="AB517">
            <v>24760</v>
          </cell>
          <cell r="AC517">
            <v>32000</v>
          </cell>
        </row>
        <row r="518">
          <cell r="O518" t="str">
            <v>28G263</v>
          </cell>
          <cell r="P518" t="str">
            <v>MANCHESTER</v>
          </cell>
          <cell r="Q518">
            <v>177890910</v>
          </cell>
          <cell r="R518">
            <v>1440916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92315</v>
          </cell>
          <cell r="Y518">
            <v>0</v>
          </cell>
          <cell r="Z518">
            <v>48031</v>
          </cell>
          <cell r="AA518">
            <v>0</v>
          </cell>
          <cell r="AB518">
            <v>324564</v>
          </cell>
          <cell r="AC518">
            <v>300163</v>
          </cell>
        </row>
        <row r="519">
          <cell r="O519" t="str">
            <v>24G223</v>
          </cell>
          <cell r="P519" t="str">
            <v>MANILLA</v>
          </cell>
          <cell r="Q519">
            <v>15531679</v>
          </cell>
          <cell r="R519">
            <v>125806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12000</v>
          </cell>
          <cell r="Y519">
            <v>0</v>
          </cell>
          <cell r="Z519">
            <v>0</v>
          </cell>
          <cell r="AA519">
            <v>5100</v>
          </cell>
          <cell r="AB519">
            <v>0</v>
          </cell>
          <cell r="AC519">
            <v>21000</v>
          </cell>
        </row>
        <row r="520">
          <cell r="O520" t="str">
            <v>98G946</v>
          </cell>
          <cell r="P520" t="str">
            <v>MANLY</v>
          </cell>
          <cell r="Q520">
            <v>24302893</v>
          </cell>
          <cell r="R520">
            <v>196853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30626</v>
          </cell>
          <cell r="Y520">
            <v>0</v>
          </cell>
          <cell r="Z520">
            <v>6562</v>
          </cell>
          <cell r="AA520">
            <v>0</v>
          </cell>
          <cell r="AB520">
            <v>38037</v>
          </cell>
          <cell r="AC520">
            <v>33237</v>
          </cell>
        </row>
        <row r="521">
          <cell r="O521" t="str">
            <v>14G123</v>
          </cell>
          <cell r="P521" t="str">
            <v>MANNING</v>
          </cell>
          <cell r="Q521">
            <v>46537148</v>
          </cell>
          <cell r="R521">
            <v>376951</v>
          </cell>
          <cell r="S521">
            <v>0</v>
          </cell>
          <cell r="T521">
            <v>0</v>
          </cell>
          <cell r="U521">
            <v>0</v>
          </cell>
          <cell r="V521">
            <v>6283</v>
          </cell>
          <cell r="W521">
            <v>0</v>
          </cell>
          <cell r="X521">
            <v>60000</v>
          </cell>
          <cell r="Y521">
            <v>0</v>
          </cell>
          <cell r="Z521">
            <v>12565</v>
          </cell>
          <cell r="AA521">
            <v>0</v>
          </cell>
          <cell r="AB521">
            <v>81500</v>
          </cell>
          <cell r="AC521">
            <v>111000</v>
          </cell>
        </row>
        <row r="522">
          <cell r="O522" t="str">
            <v>13G108</v>
          </cell>
          <cell r="P522" t="str">
            <v>MANSON</v>
          </cell>
          <cell r="Q522">
            <v>49536890</v>
          </cell>
          <cell r="R522">
            <v>401249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46000</v>
          </cell>
          <cell r="Y522">
            <v>0</v>
          </cell>
          <cell r="Z522">
            <v>13375</v>
          </cell>
          <cell r="AA522">
            <v>0</v>
          </cell>
          <cell r="AB522">
            <v>68600</v>
          </cell>
          <cell r="AC522">
            <v>173500</v>
          </cell>
        </row>
        <row r="523">
          <cell r="O523" t="str">
            <v>67G633</v>
          </cell>
          <cell r="P523" t="str">
            <v>MAPLETON</v>
          </cell>
          <cell r="Q523">
            <v>33345512</v>
          </cell>
          <cell r="R523">
            <v>270099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50000</v>
          </cell>
          <cell r="Y523">
            <v>0</v>
          </cell>
          <cell r="Z523">
            <v>9003</v>
          </cell>
          <cell r="AA523">
            <v>0</v>
          </cell>
          <cell r="AB523">
            <v>60000</v>
          </cell>
          <cell r="AC523">
            <v>5000</v>
          </cell>
        </row>
        <row r="524">
          <cell r="O524" t="str">
            <v>49G454</v>
          </cell>
          <cell r="P524" t="str">
            <v>MAQUOKETA</v>
          </cell>
          <cell r="Q524">
            <v>191531834</v>
          </cell>
          <cell r="R524">
            <v>1551408</v>
          </cell>
          <cell r="S524">
            <v>0</v>
          </cell>
          <cell r="T524">
            <v>0</v>
          </cell>
          <cell r="U524">
            <v>0</v>
          </cell>
          <cell r="V524">
            <v>25857</v>
          </cell>
          <cell r="W524">
            <v>0</v>
          </cell>
          <cell r="X524">
            <v>90644</v>
          </cell>
          <cell r="Y524">
            <v>16888</v>
          </cell>
          <cell r="Z524">
            <v>0</v>
          </cell>
          <cell r="AA524">
            <v>163844</v>
          </cell>
          <cell r="AB524">
            <v>206467</v>
          </cell>
          <cell r="AC524">
            <v>441014</v>
          </cell>
        </row>
        <row r="525">
          <cell r="O525" t="str">
            <v>11G087</v>
          </cell>
          <cell r="P525" t="str">
            <v>MARATHON</v>
          </cell>
          <cell r="Q525">
            <v>7844066</v>
          </cell>
          <cell r="R525">
            <v>63537</v>
          </cell>
          <cell r="S525">
            <v>0</v>
          </cell>
          <cell r="T525">
            <v>0</v>
          </cell>
          <cell r="U525">
            <v>0</v>
          </cell>
          <cell r="V525">
            <v>1059</v>
          </cell>
          <cell r="W525">
            <v>0</v>
          </cell>
          <cell r="X525">
            <v>16400</v>
          </cell>
          <cell r="Y525">
            <v>100</v>
          </cell>
          <cell r="Z525">
            <v>2118</v>
          </cell>
          <cell r="AA525">
            <v>0</v>
          </cell>
          <cell r="AB525">
            <v>10780</v>
          </cell>
          <cell r="AC525">
            <v>650</v>
          </cell>
        </row>
        <row r="526">
          <cell r="O526" t="str">
            <v>34G326</v>
          </cell>
          <cell r="P526" t="str">
            <v>MARBLE ROCK</v>
          </cell>
          <cell r="Q526">
            <v>4677206</v>
          </cell>
          <cell r="R526">
            <v>37885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3000</v>
          </cell>
          <cell r="Y526">
            <v>82</v>
          </cell>
          <cell r="Z526">
            <v>0</v>
          </cell>
          <cell r="AA526">
            <v>0</v>
          </cell>
          <cell r="AB526">
            <v>2000</v>
          </cell>
          <cell r="AC526">
            <v>22500</v>
          </cell>
        </row>
        <row r="527">
          <cell r="O527" t="str">
            <v>18G157</v>
          </cell>
          <cell r="P527" t="str">
            <v>MARCUS</v>
          </cell>
          <cell r="Q527">
            <v>41021780</v>
          </cell>
          <cell r="R527">
            <v>332276</v>
          </cell>
          <cell r="S527">
            <v>0</v>
          </cell>
          <cell r="T527">
            <v>0</v>
          </cell>
          <cell r="U527">
            <v>0</v>
          </cell>
          <cell r="V527">
            <v>4500</v>
          </cell>
          <cell r="W527">
            <v>0</v>
          </cell>
          <cell r="X527">
            <v>25000</v>
          </cell>
          <cell r="Y527">
            <v>0</v>
          </cell>
          <cell r="Z527">
            <v>11076</v>
          </cell>
          <cell r="AA527">
            <v>0</v>
          </cell>
          <cell r="AB527">
            <v>28850</v>
          </cell>
          <cell r="AC527">
            <v>57150</v>
          </cell>
        </row>
        <row r="528">
          <cell r="O528" t="str">
            <v>48G442</v>
          </cell>
          <cell r="P528" t="str">
            <v>MARENGO</v>
          </cell>
          <cell r="Q528">
            <v>63445685</v>
          </cell>
          <cell r="R528">
            <v>513910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65000</v>
          </cell>
          <cell r="Y528">
            <v>0</v>
          </cell>
          <cell r="Z528">
            <v>0</v>
          </cell>
          <cell r="AA528">
            <v>0</v>
          </cell>
          <cell r="AB528">
            <v>65236</v>
          </cell>
          <cell r="AC528">
            <v>108548</v>
          </cell>
        </row>
        <row r="529">
          <cell r="O529" t="str">
            <v>57G547</v>
          </cell>
          <cell r="P529" t="str">
            <v>MARION</v>
          </cell>
          <cell r="Q529">
            <v>1630283877</v>
          </cell>
          <cell r="R529">
            <v>13205299</v>
          </cell>
          <cell r="S529">
            <v>0</v>
          </cell>
          <cell r="T529">
            <v>462847</v>
          </cell>
          <cell r="U529">
            <v>0</v>
          </cell>
          <cell r="V529">
            <v>220088</v>
          </cell>
          <cell r="W529">
            <v>0</v>
          </cell>
          <cell r="X529">
            <v>242954</v>
          </cell>
          <cell r="Y529">
            <v>0</v>
          </cell>
          <cell r="Z529">
            <v>0</v>
          </cell>
          <cell r="AA529">
            <v>1640497</v>
          </cell>
          <cell r="AB529">
            <v>909340</v>
          </cell>
          <cell r="AC529">
            <v>2933268</v>
          </cell>
        </row>
        <row r="530">
          <cell r="O530" t="str">
            <v>15G132</v>
          </cell>
          <cell r="P530" t="str">
            <v>MARNE</v>
          </cell>
          <cell r="Q530">
            <v>2729935</v>
          </cell>
          <cell r="R530">
            <v>22112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12000</v>
          </cell>
          <cell r="Y530">
            <v>0</v>
          </cell>
          <cell r="Z530">
            <v>737</v>
          </cell>
          <cell r="AA530">
            <v>0</v>
          </cell>
          <cell r="AB530">
            <v>1300</v>
          </cell>
          <cell r="AC530">
            <v>0</v>
          </cell>
        </row>
        <row r="531">
          <cell r="O531" t="str">
            <v>22G193</v>
          </cell>
          <cell r="P531" t="str">
            <v>MARQUETTE</v>
          </cell>
          <cell r="Q531">
            <v>10514932</v>
          </cell>
          <cell r="R531">
            <v>71391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O532" t="str">
            <v>64G611</v>
          </cell>
          <cell r="P532" t="str">
            <v>MARSHALLTOWN</v>
          </cell>
          <cell r="Q532">
            <v>878122328</v>
          </cell>
          <cell r="R532">
            <v>7112791</v>
          </cell>
          <cell r="S532">
            <v>0</v>
          </cell>
          <cell r="T532">
            <v>316540</v>
          </cell>
          <cell r="U532">
            <v>100000</v>
          </cell>
          <cell r="V532">
            <v>0</v>
          </cell>
          <cell r="W532">
            <v>0</v>
          </cell>
          <cell r="X532">
            <v>177177</v>
          </cell>
          <cell r="Y532">
            <v>30200</v>
          </cell>
          <cell r="Z532">
            <v>237093</v>
          </cell>
          <cell r="AA532">
            <v>1122785</v>
          </cell>
          <cell r="AB532">
            <v>753479</v>
          </cell>
          <cell r="AC532">
            <v>1940509</v>
          </cell>
        </row>
        <row r="533">
          <cell r="O533" t="str">
            <v>53G494</v>
          </cell>
          <cell r="P533" t="str">
            <v>MARTELLE</v>
          </cell>
          <cell r="Q533">
            <v>8249260</v>
          </cell>
          <cell r="R533">
            <v>66819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15142</v>
          </cell>
          <cell r="Y533">
            <v>0</v>
          </cell>
          <cell r="Z533">
            <v>2227</v>
          </cell>
          <cell r="AA533">
            <v>0</v>
          </cell>
          <cell r="AB533">
            <v>3400</v>
          </cell>
          <cell r="AC533">
            <v>0</v>
          </cell>
        </row>
        <row r="534">
          <cell r="O534" t="str">
            <v>91G875</v>
          </cell>
          <cell r="P534" t="str">
            <v>MARTENSDALE</v>
          </cell>
          <cell r="Q534">
            <v>11531257</v>
          </cell>
          <cell r="R534">
            <v>93403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44000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O535" t="str">
            <v>54G509</v>
          </cell>
          <cell r="P535" t="str">
            <v>MARTINSBURG</v>
          </cell>
          <cell r="Q535">
            <v>1500648</v>
          </cell>
          <cell r="R535">
            <v>12155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O536" t="str">
            <v>63G598</v>
          </cell>
          <cell r="P536" t="str">
            <v>MARYSVILLE</v>
          </cell>
          <cell r="Q536">
            <v>531158</v>
          </cell>
          <cell r="R536">
            <v>4302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750</v>
          </cell>
          <cell r="Y536">
            <v>0</v>
          </cell>
          <cell r="Z536">
            <v>0</v>
          </cell>
          <cell r="AA536">
            <v>0</v>
          </cell>
          <cell r="AB536">
            <v>50</v>
          </cell>
          <cell r="AC536">
            <v>0</v>
          </cell>
        </row>
        <row r="537">
          <cell r="O537" t="str">
            <v>17G145</v>
          </cell>
          <cell r="P537" t="str">
            <v>MASON CITY</v>
          </cell>
          <cell r="Q537">
            <v>1185083551</v>
          </cell>
          <cell r="R537">
            <v>9599177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270000</v>
          </cell>
          <cell r="Y537">
            <v>0</v>
          </cell>
          <cell r="Z537">
            <v>0</v>
          </cell>
          <cell r="AA537">
            <v>1227131</v>
          </cell>
          <cell r="AB537">
            <v>576240</v>
          </cell>
          <cell r="AC537">
            <v>1740000</v>
          </cell>
        </row>
        <row r="538">
          <cell r="O538" t="str">
            <v>28G264</v>
          </cell>
          <cell r="P538" t="str">
            <v>MASONVILLE</v>
          </cell>
          <cell r="Q538">
            <v>3222106</v>
          </cell>
          <cell r="R538">
            <v>26099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6400</v>
          </cell>
          <cell r="Y538">
            <v>0</v>
          </cell>
          <cell r="Z538">
            <v>0</v>
          </cell>
          <cell r="AA538">
            <v>0</v>
          </cell>
          <cell r="AB538">
            <v>3200</v>
          </cell>
          <cell r="AC538">
            <v>0</v>
          </cell>
        </row>
        <row r="539">
          <cell r="O539" t="str">
            <v>15G133</v>
          </cell>
          <cell r="P539" t="str">
            <v>MASSENA</v>
          </cell>
          <cell r="Q539">
            <v>7715165</v>
          </cell>
          <cell r="R539">
            <v>62493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21135</v>
          </cell>
          <cell r="Y539">
            <v>0</v>
          </cell>
          <cell r="Z539">
            <v>2083</v>
          </cell>
          <cell r="AA539">
            <v>0</v>
          </cell>
          <cell r="AB539">
            <v>11120</v>
          </cell>
          <cell r="AC539">
            <v>21996</v>
          </cell>
        </row>
        <row r="540">
          <cell r="O540" t="str">
            <v>84G806</v>
          </cell>
          <cell r="P540" t="str">
            <v>MATLOCK</v>
          </cell>
          <cell r="Q540">
            <v>1826406</v>
          </cell>
          <cell r="R540">
            <v>14794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5800</v>
          </cell>
          <cell r="Y540">
            <v>0</v>
          </cell>
          <cell r="Z540">
            <v>0</v>
          </cell>
          <cell r="AA540">
            <v>0</v>
          </cell>
          <cell r="AB540">
            <v>583</v>
          </cell>
          <cell r="AC540">
            <v>0</v>
          </cell>
        </row>
        <row r="541">
          <cell r="O541" t="str">
            <v>84G807</v>
          </cell>
          <cell r="P541" t="str">
            <v>MAURICE</v>
          </cell>
          <cell r="Q541">
            <v>8637425</v>
          </cell>
          <cell r="R541">
            <v>69963</v>
          </cell>
          <cell r="S541">
            <v>0</v>
          </cell>
          <cell r="T541">
            <v>0</v>
          </cell>
          <cell r="U541">
            <v>0</v>
          </cell>
          <cell r="V541">
            <v>1166</v>
          </cell>
          <cell r="W541">
            <v>0</v>
          </cell>
          <cell r="X541">
            <v>6365</v>
          </cell>
          <cell r="Y541">
            <v>0</v>
          </cell>
          <cell r="Z541">
            <v>0</v>
          </cell>
          <cell r="AA541">
            <v>0</v>
          </cell>
          <cell r="AB541">
            <v>7373</v>
          </cell>
          <cell r="AC541">
            <v>4093</v>
          </cell>
        </row>
        <row r="542">
          <cell r="O542" t="str">
            <v>85G818</v>
          </cell>
          <cell r="P542" t="str">
            <v>MAXWELL</v>
          </cell>
          <cell r="Q542">
            <v>25701154</v>
          </cell>
          <cell r="R542">
            <v>208179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15280</v>
          </cell>
          <cell r="Y542">
            <v>0</v>
          </cell>
          <cell r="Z542">
            <v>1616</v>
          </cell>
          <cell r="AA542">
            <v>0</v>
          </cell>
          <cell r="AB542">
            <v>15751</v>
          </cell>
          <cell r="AC542">
            <v>0</v>
          </cell>
        </row>
        <row r="543">
          <cell r="O543" t="str">
            <v>33G315</v>
          </cell>
          <cell r="P543" t="str">
            <v>MAYNARD</v>
          </cell>
          <cell r="Q543">
            <v>13443738</v>
          </cell>
          <cell r="R543">
            <v>108894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27300</v>
          </cell>
          <cell r="Y543">
            <v>1699</v>
          </cell>
          <cell r="Z543">
            <v>3629</v>
          </cell>
          <cell r="AA543">
            <v>0</v>
          </cell>
          <cell r="AB543">
            <v>35000</v>
          </cell>
          <cell r="AC543">
            <v>21310</v>
          </cell>
        </row>
        <row r="544">
          <cell r="O544" t="str">
            <v>82G779</v>
          </cell>
          <cell r="P544" t="str">
            <v>MAYSVILLE</v>
          </cell>
          <cell r="Q544">
            <v>4835144</v>
          </cell>
          <cell r="R544">
            <v>29011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O545" t="str">
            <v>85G819</v>
          </cell>
          <cell r="P545" t="str">
            <v>MCCALLSBURG</v>
          </cell>
          <cell r="Q545">
            <v>1933524</v>
          </cell>
          <cell r="R545">
            <v>15662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O546" t="str">
            <v>82G780</v>
          </cell>
          <cell r="P546" t="str">
            <v>MCCAUSLAND</v>
          </cell>
          <cell r="Q546">
            <v>11084711</v>
          </cell>
          <cell r="R546">
            <v>89786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</row>
        <row r="547">
          <cell r="O547" t="str">
            <v>78G736</v>
          </cell>
          <cell r="P547" t="str">
            <v>MCCLELLAND</v>
          </cell>
          <cell r="Q547">
            <v>4833814</v>
          </cell>
          <cell r="R547">
            <v>39153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O548" t="str">
            <v>22G192</v>
          </cell>
          <cell r="P548" t="str">
            <v>MCGREGOR</v>
          </cell>
          <cell r="Q548">
            <v>27375428</v>
          </cell>
          <cell r="R548">
            <v>221741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33500</v>
          </cell>
          <cell r="Y548">
            <v>0</v>
          </cell>
          <cell r="Z548">
            <v>7391</v>
          </cell>
          <cell r="AA548">
            <v>0</v>
          </cell>
          <cell r="AB548">
            <v>38198</v>
          </cell>
          <cell r="AC548">
            <v>42870</v>
          </cell>
        </row>
        <row r="549">
          <cell r="O549" t="str">
            <v>66G624</v>
          </cell>
          <cell r="P549" t="str">
            <v>MCINTIRE</v>
          </cell>
          <cell r="Q549">
            <v>534485</v>
          </cell>
          <cell r="R549">
            <v>4329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3800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</row>
        <row r="550">
          <cell r="O550" t="str">
            <v>16G139</v>
          </cell>
          <cell r="P550" t="str">
            <v>MECHANICSVILLE</v>
          </cell>
          <cell r="Q550">
            <v>33242443</v>
          </cell>
          <cell r="R550">
            <v>269264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44350</v>
          </cell>
          <cell r="Y550">
            <v>4584</v>
          </cell>
          <cell r="Z550">
            <v>0</v>
          </cell>
          <cell r="AA550">
            <v>0</v>
          </cell>
          <cell r="AB550">
            <v>31795</v>
          </cell>
          <cell r="AC550">
            <v>39228</v>
          </cell>
        </row>
        <row r="551">
          <cell r="O551" t="str">
            <v>29G269</v>
          </cell>
          <cell r="P551" t="str">
            <v>MEDIAPOLIS</v>
          </cell>
          <cell r="Q551">
            <v>50133555</v>
          </cell>
          <cell r="R551">
            <v>406082</v>
          </cell>
          <cell r="S551">
            <v>0</v>
          </cell>
          <cell r="T551">
            <v>0</v>
          </cell>
          <cell r="U551">
            <v>0</v>
          </cell>
          <cell r="V551">
            <v>6768</v>
          </cell>
          <cell r="W551">
            <v>0</v>
          </cell>
          <cell r="X551">
            <v>26817</v>
          </cell>
          <cell r="Y551">
            <v>0</v>
          </cell>
          <cell r="Z551">
            <v>13536</v>
          </cell>
          <cell r="AA551">
            <v>0</v>
          </cell>
          <cell r="AB551">
            <v>30401</v>
          </cell>
          <cell r="AC551">
            <v>92154</v>
          </cell>
        </row>
        <row r="552">
          <cell r="O552" t="str">
            <v>64G612</v>
          </cell>
          <cell r="P552" t="str">
            <v>MELBOURNE</v>
          </cell>
          <cell r="Q552">
            <v>18024712</v>
          </cell>
          <cell r="R552">
            <v>146000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1217</v>
          </cell>
          <cell r="X552">
            <v>24000</v>
          </cell>
          <cell r="Y552">
            <v>1750</v>
          </cell>
          <cell r="Z552">
            <v>4867</v>
          </cell>
          <cell r="AA552">
            <v>0</v>
          </cell>
          <cell r="AB552">
            <v>21000</v>
          </cell>
          <cell r="AC552">
            <v>5000</v>
          </cell>
        </row>
        <row r="553">
          <cell r="O553" t="str">
            <v>63G599</v>
          </cell>
          <cell r="P553" t="str">
            <v>MELCHER-DALLAS</v>
          </cell>
          <cell r="Q553">
            <v>22542858</v>
          </cell>
          <cell r="R553">
            <v>182597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26000</v>
          </cell>
          <cell r="Y553">
            <v>0</v>
          </cell>
          <cell r="Z553">
            <v>6087</v>
          </cell>
          <cell r="AA553">
            <v>0</v>
          </cell>
          <cell r="AB553">
            <v>32194</v>
          </cell>
          <cell r="AC553">
            <v>21790</v>
          </cell>
        </row>
        <row r="554">
          <cell r="O554" t="str">
            <v>68G643</v>
          </cell>
          <cell r="P554" t="str">
            <v>MELROSE</v>
          </cell>
          <cell r="Q554">
            <v>2519533</v>
          </cell>
          <cell r="R554">
            <v>20408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10000</v>
          </cell>
          <cell r="Y554">
            <v>0</v>
          </cell>
          <cell r="Z554">
            <v>680</v>
          </cell>
          <cell r="AA554">
            <v>0</v>
          </cell>
          <cell r="AB554">
            <v>600</v>
          </cell>
          <cell r="AC554">
            <v>2000</v>
          </cell>
        </row>
        <row r="555">
          <cell r="O555" t="str">
            <v>72G669</v>
          </cell>
          <cell r="P555" t="str">
            <v>MELVIN</v>
          </cell>
          <cell r="Q555">
            <v>5040188</v>
          </cell>
          <cell r="R555">
            <v>40826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909</v>
          </cell>
          <cell r="AC555">
            <v>0</v>
          </cell>
        </row>
        <row r="556">
          <cell r="O556" t="str">
            <v>39G367</v>
          </cell>
          <cell r="P556" t="str">
            <v>MENLO</v>
          </cell>
          <cell r="Q556">
            <v>8291995</v>
          </cell>
          <cell r="R556">
            <v>67165</v>
          </cell>
          <cell r="S556">
            <v>0</v>
          </cell>
          <cell r="T556">
            <v>0</v>
          </cell>
          <cell r="U556">
            <v>0</v>
          </cell>
          <cell r="V556">
            <v>1119</v>
          </cell>
          <cell r="W556">
            <v>0</v>
          </cell>
          <cell r="X556">
            <v>14336</v>
          </cell>
          <cell r="Y556">
            <v>0</v>
          </cell>
          <cell r="Z556">
            <v>2239</v>
          </cell>
          <cell r="AA556">
            <v>0</v>
          </cell>
          <cell r="AB556">
            <v>12809</v>
          </cell>
          <cell r="AC556">
            <v>17602</v>
          </cell>
        </row>
        <row r="557">
          <cell r="O557" t="str">
            <v>18G158</v>
          </cell>
          <cell r="P557" t="str">
            <v>MERIDEN</v>
          </cell>
          <cell r="Q557">
            <v>3341462</v>
          </cell>
          <cell r="R557">
            <v>27066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12000</v>
          </cell>
          <cell r="Y557">
            <v>0</v>
          </cell>
          <cell r="Z557">
            <v>0</v>
          </cell>
          <cell r="AA557">
            <v>0</v>
          </cell>
          <cell r="AB557">
            <v>2800</v>
          </cell>
          <cell r="AC557">
            <v>0</v>
          </cell>
        </row>
        <row r="558">
          <cell r="O558" t="str">
            <v>75G698</v>
          </cell>
          <cell r="P558" t="str">
            <v>MERRILL</v>
          </cell>
          <cell r="Q558">
            <v>24137379</v>
          </cell>
          <cell r="R558">
            <v>195513</v>
          </cell>
          <cell r="S558">
            <v>0</v>
          </cell>
          <cell r="T558">
            <v>0</v>
          </cell>
          <cell r="U558">
            <v>0</v>
          </cell>
          <cell r="V558">
            <v>3259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13685</v>
          </cell>
        </row>
        <row r="559">
          <cell r="O559" t="str">
            <v>17G146</v>
          </cell>
          <cell r="P559" t="str">
            <v>MESERVEY</v>
          </cell>
          <cell r="Q559">
            <v>3834675</v>
          </cell>
          <cell r="R559">
            <v>31061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15000</v>
          </cell>
          <cell r="Y559">
            <v>200</v>
          </cell>
          <cell r="Z559">
            <v>1035</v>
          </cell>
          <cell r="AA559">
            <v>0</v>
          </cell>
          <cell r="AB559">
            <v>1898</v>
          </cell>
          <cell r="AC559">
            <v>0</v>
          </cell>
        </row>
        <row r="560">
          <cell r="O560" t="str">
            <v>29G270</v>
          </cell>
          <cell r="P560" t="str">
            <v>MIDDLETOWN</v>
          </cell>
          <cell r="Q560">
            <v>11082328</v>
          </cell>
          <cell r="R560">
            <v>89767</v>
          </cell>
          <cell r="S560">
            <v>0</v>
          </cell>
          <cell r="T560">
            <v>0</v>
          </cell>
          <cell r="U560">
            <v>1447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7000</v>
          </cell>
          <cell r="AC560">
            <v>24000</v>
          </cell>
        </row>
        <row r="561">
          <cell r="O561" t="str">
            <v>49G455</v>
          </cell>
          <cell r="P561" t="str">
            <v>MILES</v>
          </cell>
          <cell r="Q561">
            <v>10080944</v>
          </cell>
          <cell r="R561">
            <v>75531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O562" t="str">
            <v>30G274</v>
          </cell>
          <cell r="P562" t="str">
            <v>MILFORD</v>
          </cell>
          <cell r="Q562">
            <v>139935526</v>
          </cell>
          <cell r="R562">
            <v>1133478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48000</v>
          </cell>
          <cell r="Y562">
            <v>11888</v>
          </cell>
          <cell r="Z562">
            <v>0</v>
          </cell>
          <cell r="AA562">
            <v>0</v>
          </cell>
          <cell r="AB562">
            <v>145175</v>
          </cell>
          <cell r="AC562">
            <v>265375</v>
          </cell>
        </row>
        <row r="563">
          <cell r="O563" t="str">
            <v>48G443</v>
          </cell>
          <cell r="P563" t="str">
            <v>MILLERSBURG</v>
          </cell>
          <cell r="Q563">
            <v>2188856</v>
          </cell>
          <cell r="R563">
            <v>17730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O564" t="str">
            <v>93G895</v>
          </cell>
          <cell r="P564" t="str">
            <v>MILLERTON</v>
          </cell>
          <cell r="Q564">
            <v>1014648</v>
          </cell>
          <cell r="R564">
            <v>8218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O565" t="str">
            <v>91G876</v>
          </cell>
          <cell r="P565" t="str">
            <v>MILO</v>
          </cell>
          <cell r="Q565">
            <v>18616904</v>
          </cell>
          <cell r="R565">
            <v>150797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28000</v>
          </cell>
          <cell r="Y565">
            <v>0</v>
          </cell>
          <cell r="Z565">
            <v>5027</v>
          </cell>
          <cell r="AA565">
            <v>0</v>
          </cell>
          <cell r="AB565">
            <v>14990</v>
          </cell>
          <cell r="AC565">
            <v>15300</v>
          </cell>
        </row>
        <row r="566">
          <cell r="O566" t="str">
            <v>89G859</v>
          </cell>
          <cell r="P566" t="str">
            <v>MILTON</v>
          </cell>
          <cell r="Q566">
            <v>6494381</v>
          </cell>
          <cell r="R566">
            <v>52604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19000</v>
          </cell>
          <cell r="Y566">
            <v>673</v>
          </cell>
          <cell r="Z566">
            <v>1753</v>
          </cell>
          <cell r="AA566">
            <v>0</v>
          </cell>
          <cell r="AB566">
            <v>2900</v>
          </cell>
          <cell r="AC566">
            <v>0</v>
          </cell>
        </row>
        <row r="567">
          <cell r="O567" t="str">
            <v>25G236</v>
          </cell>
          <cell r="P567" t="str">
            <v>MINBURN</v>
          </cell>
          <cell r="Q567">
            <v>9935904</v>
          </cell>
          <cell r="R567">
            <v>80481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25000</v>
          </cell>
          <cell r="Y567">
            <v>0</v>
          </cell>
          <cell r="Z567">
            <v>2683</v>
          </cell>
          <cell r="AA567">
            <v>0</v>
          </cell>
          <cell r="AB567">
            <v>8250</v>
          </cell>
          <cell r="AC567">
            <v>14220</v>
          </cell>
        </row>
        <row r="568">
          <cell r="O568" t="str">
            <v>78G737</v>
          </cell>
          <cell r="P568" t="str">
            <v>MINDEN</v>
          </cell>
          <cell r="Q568">
            <v>12114481</v>
          </cell>
          <cell r="R568">
            <v>98127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3271</v>
          </cell>
          <cell r="AA568">
            <v>0</v>
          </cell>
          <cell r="AB568">
            <v>14649</v>
          </cell>
          <cell r="AC568">
            <v>0</v>
          </cell>
        </row>
        <row r="569">
          <cell r="O569" t="str">
            <v>50G467</v>
          </cell>
          <cell r="P569" t="str">
            <v>MINGO</v>
          </cell>
          <cell r="Q569">
            <v>6521520</v>
          </cell>
          <cell r="R569">
            <v>52824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16700</v>
          </cell>
          <cell r="Y569">
            <v>0</v>
          </cell>
          <cell r="Z569">
            <v>1761</v>
          </cell>
          <cell r="AA569">
            <v>0</v>
          </cell>
          <cell r="AB569">
            <v>10335</v>
          </cell>
          <cell r="AC569">
            <v>3630</v>
          </cell>
        </row>
        <row r="570">
          <cell r="O570" t="str">
            <v>43G404</v>
          </cell>
          <cell r="P570" t="str">
            <v>MISSOURI VALLEY</v>
          </cell>
          <cell r="Q570">
            <v>87767359</v>
          </cell>
          <cell r="R570">
            <v>710916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82811</v>
          </cell>
          <cell r="Y570">
            <v>2000</v>
          </cell>
          <cell r="Z570">
            <v>23697</v>
          </cell>
          <cell r="AA570">
            <v>0</v>
          </cell>
          <cell r="AB570">
            <v>144233</v>
          </cell>
          <cell r="AC570">
            <v>364783</v>
          </cell>
        </row>
        <row r="571">
          <cell r="O571" t="str">
            <v>66G625</v>
          </cell>
          <cell r="P571" t="str">
            <v>MITCHELL</v>
          </cell>
          <cell r="Q571">
            <v>3251381</v>
          </cell>
          <cell r="R571">
            <v>26336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3500</v>
          </cell>
          <cell r="Y571">
            <v>276</v>
          </cell>
          <cell r="Z571">
            <v>0</v>
          </cell>
          <cell r="AA571">
            <v>0</v>
          </cell>
          <cell r="AB571">
            <v>1200</v>
          </cell>
          <cell r="AC571">
            <v>0</v>
          </cell>
        </row>
        <row r="572">
          <cell r="O572" t="str">
            <v>77G721</v>
          </cell>
          <cell r="P572" t="str">
            <v>MITCHELLVILLE</v>
          </cell>
          <cell r="Q572">
            <v>51024576</v>
          </cell>
          <cell r="R572">
            <v>413299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10000</v>
          </cell>
          <cell r="Y572">
            <v>4125</v>
          </cell>
          <cell r="Z572">
            <v>0</v>
          </cell>
          <cell r="AA572">
            <v>15000</v>
          </cell>
          <cell r="AB572">
            <v>15000</v>
          </cell>
          <cell r="AC572">
            <v>25000</v>
          </cell>
        </row>
        <row r="573">
          <cell r="O573" t="str">
            <v>43G405</v>
          </cell>
          <cell r="P573" t="str">
            <v>MODALE</v>
          </cell>
          <cell r="Q573">
            <v>7742468</v>
          </cell>
          <cell r="R573">
            <v>62714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13289</v>
          </cell>
          <cell r="Y573">
            <v>0</v>
          </cell>
          <cell r="Z573">
            <v>2090</v>
          </cell>
          <cell r="AA573">
            <v>0</v>
          </cell>
          <cell r="AB573">
            <v>14000</v>
          </cell>
          <cell r="AC573">
            <v>0</v>
          </cell>
        </row>
        <row r="574">
          <cell r="O574" t="str">
            <v>43G406</v>
          </cell>
          <cell r="P574" t="str">
            <v>MONDAMIN</v>
          </cell>
          <cell r="Q574">
            <v>9744742</v>
          </cell>
          <cell r="R574">
            <v>78932</v>
          </cell>
          <cell r="S574">
            <v>0</v>
          </cell>
          <cell r="T574">
            <v>0</v>
          </cell>
          <cell r="U574">
            <v>5000</v>
          </cell>
          <cell r="V574">
            <v>0</v>
          </cell>
          <cell r="W574">
            <v>0</v>
          </cell>
          <cell r="X574">
            <v>23000</v>
          </cell>
          <cell r="Y574">
            <v>0</v>
          </cell>
          <cell r="Z574">
            <v>2631</v>
          </cell>
          <cell r="AA574">
            <v>0</v>
          </cell>
          <cell r="AB574">
            <v>9261</v>
          </cell>
          <cell r="AC574">
            <v>10660</v>
          </cell>
        </row>
        <row r="575">
          <cell r="O575" t="str">
            <v>49G456</v>
          </cell>
          <cell r="P575" t="str">
            <v>MONMOUTH</v>
          </cell>
          <cell r="Q575">
            <v>1994163</v>
          </cell>
          <cell r="R575">
            <v>16153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5067</v>
          </cell>
          <cell r="Y575">
            <v>0</v>
          </cell>
          <cell r="Z575">
            <v>0</v>
          </cell>
          <cell r="AA575">
            <v>0</v>
          </cell>
          <cell r="AB575">
            <v>2000</v>
          </cell>
          <cell r="AC575">
            <v>0</v>
          </cell>
        </row>
        <row r="576">
          <cell r="O576" t="str">
            <v>22G195</v>
          </cell>
          <cell r="P576" t="str">
            <v>MONONA</v>
          </cell>
          <cell r="Q576">
            <v>41507180</v>
          </cell>
          <cell r="R576">
            <v>336208</v>
          </cell>
          <cell r="S576">
            <v>0</v>
          </cell>
          <cell r="T576">
            <v>0</v>
          </cell>
          <cell r="U576">
            <v>0</v>
          </cell>
          <cell r="V576">
            <v>5603</v>
          </cell>
          <cell r="W576">
            <v>0</v>
          </cell>
          <cell r="X576">
            <v>52850</v>
          </cell>
          <cell r="Y576">
            <v>0</v>
          </cell>
          <cell r="Z576">
            <v>11207</v>
          </cell>
          <cell r="AA576">
            <v>0</v>
          </cell>
          <cell r="AB576">
            <v>38624</v>
          </cell>
          <cell r="AC576">
            <v>81924</v>
          </cell>
        </row>
        <row r="577">
          <cell r="O577" t="str">
            <v>50G468</v>
          </cell>
          <cell r="P577" t="str">
            <v>MONROE</v>
          </cell>
          <cell r="Q577">
            <v>46914631</v>
          </cell>
          <cell r="R577">
            <v>380009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2745</v>
          </cell>
          <cell r="Z577">
            <v>12662</v>
          </cell>
          <cell r="AA577">
            <v>0</v>
          </cell>
          <cell r="AB577">
            <v>68975</v>
          </cell>
          <cell r="AC577">
            <v>75422</v>
          </cell>
        </row>
        <row r="578">
          <cell r="O578" t="str">
            <v>79G749</v>
          </cell>
          <cell r="P578" t="str">
            <v>MONTEZUMA</v>
          </cell>
          <cell r="Q578">
            <v>48449920</v>
          </cell>
          <cell r="R578">
            <v>392444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12000</v>
          </cell>
          <cell r="Y578">
            <v>0</v>
          </cell>
          <cell r="Z578">
            <v>0</v>
          </cell>
          <cell r="AA578">
            <v>0</v>
          </cell>
          <cell r="AB578">
            <v>34474</v>
          </cell>
          <cell r="AC578">
            <v>67000</v>
          </cell>
        </row>
        <row r="579">
          <cell r="O579" t="str">
            <v>53G495</v>
          </cell>
          <cell r="P579" t="str">
            <v>MONTICELLO</v>
          </cell>
          <cell r="Q579">
            <v>140757476</v>
          </cell>
          <cell r="R579">
            <v>1140136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252852</v>
          </cell>
          <cell r="AC579">
            <v>192829</v>
          </cell>
        </row>
        <row r="580">
          <cell r="O580" t="str">
            <v>86G832</v>
          </cell>
          <cell r="P580" t="str">
            <v>MONTOUR</v>
          </cell>
          <cell r="Q580">
            <v>4350098</v>
          </cell>
          <cell r="R580">
            <v>35236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19200</v>
          </cell>
          <cell r="Y580">
            <v>0</v>
          </cell>
          <cell r="Z580">
            <v>1175</v>
          </cell>
          <cell r="AA580">
            <v>0</v>
          </cell>
          <cell r="AB580">
            <v>9186</v>
          </cell>
          <cell r="AC580">
            <v>3437</v>
          </cell>
        </row>
        <row r="581">
          <cell r="O581" t="str">
            <v>56G534</v>
          </cell>
          <cell r="P581" t="str">
            <v>MONTROSE</v>
          </cell>
          <cell r="Q581">
            <v>19168032</v>
          </cell>
          <cell r="R581">
            <v>155261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11280</v>
          </cell>
          <cell r="Y581">
            <v>0</v>
          </cell>
          <cell r="Z581">
            <v>0</v>
          </cell>
          <cell r="AA581">
            <v>0</v>
          </cell>
          <cell r="AB581">
            <v>20825</v>
          </cell>
          <cell r="AC581">
            <v>48521</v>
          </cell>
        </row>
        <row r="582">
          <cell r="O582" t="str">
            <v>67G634</v>
          </cell>
          <cell r="P582" t="str">
            <v>MOORHEAD</v>
          </cell>
          <cell r="Q582">
            <v>3812412</v>
          </cell>
          <cell r="R582">
            <v>30881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15993</v>
          </cell>
          <cell r="Y582">
            <v>0</v>
          </cell>
          <cell r="Z582">
            <v>0</v>
          </cell>
          <cell r="AA582">
            <v>0</v>
          </cell>
          <cell r="AB582">
            <v>7000</v>
          </cell>
          <cell r="AC582">
            <v>0</v>
          </cell>
        </row>
        <row r="583">
          <cell r="O583" t="str">
            <v>94G908</v>
          </cell>
          <cell r="P583" t="str">
            <v>MOORLAND</v>
          </cell>
          <cell r="Q583">
            <v>5690721</v>
          </cell>
          <cell r="R583">
            <v>46095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1200</v>
          </cell>
          <cell r="Y583">
            <v>3273</v>
          </cell>
          <cell r="Z583">
            <v>1536</v>
          </cell>
          <cell r="AA583">
            <v>0</v>
          </cell>
          <cell r="AB583">
            <v>2200</v>
          </cell>
          <cell r="AC583">
            <v>0</v>
          </cell>
        </row>
        <row r="584">
          <cell r="O584" t="str">
            <v>04G019</v>
          </cell>
          <cell r="P584" t="str">
            <v>MORAVIA</v>
          </cell>
          <cell r="Q584">
            <v>12043496</v>
          </cell>
          <cell r="R584">
            <v>97552</v>
          </cell>
          <cell r="S584">
            <v>0</v>
          </cell>
          <cell r="T584">
            <v>0</v>
          </cell>
          <cell r="U584">
            <v>0</v>
          </cell>
          <cell r="V584">
            <v>1626</v>
          </cell>
          <cell r="W584">
            <v>0</v>
          </cell>
          <cell r="X584">
            <v>28000</v>
          </cell>
          <cell r="Y584">
            <v>600</v>
          </cell>
          <cell r="Z584">
            <v>3252</v>
          </cell>
          <cell r="AA584">
            <v>0</v>
          </cell>
          <cell r="AB584">
            <v>9500</v>
          </cell>
          <cell r="AC584">
            <v>8000</v>
          </cell>
        </row>
        <row r="585">
          <cell r="O585" t="str">
            <v>53G496</v>
          </cell>
          <cell r="P585" t="str">
            <v>MORLEY</v>
          </cell>
          <cell r="Q585">
            <v>1237478</v>
          </cell>
          <cell r="R585">
            <v>10024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O586" t="str">
            <v>58G560</v>
          </cell>
          <cell r="P586" t="str">
            <v>MORNING SUN</v>
          </cell>
          <cell r="Q586">
            <v>16459506</v>
          </cell>
          <cell r="R586">
            <v>133322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20000</v>
          </cell>
          <cell r="Y586">
            <v>0</v>
          </cell>
          <cell r="Z586">
            <v>0</v>
          </cell>
          <cell r="AA586">
            <v>0</v>
          </cell>
          <cell r="AB586">
            <v>12728</v>
          </cell>
          <cell r="AC586">
            <v>23272</v>
          </cell>
        </row>
        <row r="587">
          <cell r="O587" t="str">
            <v>38G358</v>
          </cell>
          <cell r="P587" t="str">
            <v>MORRISON</v>
          </cell>
          <cell r="Q587">
            <v>2547166</v>
          </cell>
          <cell r="R587">
            <v>20632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1500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O588" t="str">
            <v>04G020</v>
          </cell>
          <cell r="P588" t="str">
            <v>MOULTON</v>
          </cell>
          <cell r="Q588">
            <v>7825251</v>
          </cell>
          <cell r="R588">
            <v>63385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7135</v>
          </cell>
          <cell r="Y588">
            <v>800</v>
          </cell>
          <cell r="Z588">
            <v>2113</v>
          </cell>
          <cell r="AA588">
            <v>0</v>
          </cell>
          <cell r="AB588">
            <v>4888</v>
          </cell>
          <cell r="AC588">
            <v>15247</v>
          </cell>
        </row>
        <row r="589">
          <cell r="O589" t="str">
            <v>06G038</v>
          </cell>
          <cell r="P589" t="str">
            <v>MOUNT AUBURN</v>
          </cell>
          <cell r="Q589">
            <v>2298874</v>
          </cell>
          <cell r="R589">
            <v>18621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O590" t="str">
            <v>80G758</v>
          </cell>
          <cell r="P590" t="str">
            <v>MOUNT AYR</v>
          </cell>
          <cell r="Q590">
            <v>44023252</v>
          </cell>
          <cell r="R590">
            <v>356588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110000</v>
          </cell>
          <cell r="Y590">
            <v>0</v>
          </cell>
          <cell r="Z590">
            <v>11886</v>
          </cell>
          <cell r="AA590">
            <v>19140</v>
          </cell>
          <cell r="AB590">
            <v>19151</v>
          </cell>
          <cell r="AC590">
            <v>22835</v>
          </cell>
        </row>
        <row r="591">
          <cell r="O591" t="str">
            <v>44G412</v>
          </cell>
          <cell r="P591" t="str">
            <v>MOUNT PLEASANT</v>
          </cell>
          <cell r="Q591">
            <v>308066433</v>
          </cell>
          <cell r="R591">
            <v>2495338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298861</v>
          </cell>
        </row>
        <row r="592">
          <cell r="O592" t="str">
            <v>57G548</v>
          </cell>
          <cell r="P592" t="str">
            <v>MOUNT VERNON</v>
          </cell>
          <cell r="Q592">
            <v>141655440</v>
          </cell>
          <cell r="R592">
            <v>1147409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150000</v>
          </cell>
          <cell r="Y592">
            <v>0</v>
          </cell>
          <cell r="Z592">
            <v>38247</v>
          </cell>
          <cell r="AA592">
            <v>0</v>
          </cell>
          <cell r="AB592">
            <v>154000</v>
          </cell>
          <cell r="AC592">
            <v>172000</v>
          </cell>
        </row>
        <row r="593">
          <cell r="O593" t="str">
            <v>97G933</v>
          </cell>
          <cell r="P593" t="str">
            <v>MOVILLE</v>
          </cell>
          <cell r="Q593">
            <v>50218445</v>
          </cell>
          <cell r="R593">
            <v>406769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O594" t="str">
            <v>20G169</v>
          </cell>
          <cell r="P594" t="str">
            <v>MURRAY</v>
          </cell>
          <cell r="Q594">
            <v>12369229</v>
          </cell>
          <cell r="R594">
            <v>100191</v>
          </cell>
          <cell r="S594">
            <v>0</v>
          </cell>
          <cell r="T594">
            <v>0</v>
          </cell>
          <cell r="U594">
            <v>0</v>
          </cell>
          <cell r="V594">
            <v>1670</v>
          </cell>
          <cell r="W594">
            <v>0</v>
          </cell>
          <cell r="X594">
            <v>30000</v>
          </cell>
          <cell r="Y594">
            <v>0</v>
          </cell>
          <cell r="Z594">
            <v>0</v>
          </cell>
          <cell r="AA594">
            <v>0</v>
          </cell>
          <cell r="AB594">
            <v>16214</v>
          </cell>
          <cell r="AC594">
            <v>49000</v>
          </cell>
        </row>
        <row r="595">
          <cell r="O595" t="str">
            <v>70G653</v>
          </cell>
          <cell r="P595" t="str">
            <v>MUSCATINE</v>
          </cell>
          <cell r="Q595">
            <v>891821062</v>
          </cell>
          <cell r="R595">
            <v>7223751</v>
          </cell>
          <cell r="S595">
            <v>0</v>
          </cell>
          <cell r="T595">
            <v>50000</v>
          </cell>
          <cell r="U595">
            <v>0</v>
          </cell>
          <cell r="V595">
            <v>0</v>
          </cell>
          <cell r="W595">
            <v>0</v>
          </cell>
          <cell r="X595">
            <v>286300</v>
          </cell>
          <cell r="Y595">
            <v>0</v>
          </cell>
          <cell r="Z595">
            <v>0</v>
          </cell>
          <cell r="AA595">
            <v>1382170</v>
          </cell>
          <cell r="AB595">
            <v>741980</v>
          </cell>
          <cell r="AC595">
            <v>1973602</v>
          </cell>
        </row>
        <row r="596">
          <cell r="O596" t="str">
            <v>04G021</v>
          </cell>
          <cell r="P596" t="str">
            <v>MYSTIC</v>
          </cell>
          <cell r="Q596">
            <v>4597029</v>
          </cell>
          <cell r="R596">
            <v>37236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13500</v>
          </cell>
          <cell r="Y596">
            <v>0</v>
          </cell>
          <cell r="Z596">
            <v>1241</v>
          </cell>
          <cell r="AA596">
            <v>0</v>
          </cell>
          <cell r="AB596">
            <v>14000</v>
          </cell>
          <cell r="AC596">
            <v>15000</v>
          </cell>
        </row>
        <row r="597">
          <cell r="O597" t="str">
            <v>19G166</v>
          </cell>
          <cell r="P597" t="str">
            <v>NASHUA</v>
          </cell>
          <cell r="Q597">
            <v>44103262</v>
          </cell>
          <cell r="R597">
            <v>357236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39000</v>
          </cell>
          <cell r="Y597">
            <v>0</v>
          </cell>
          <cell r="Z597">
            <v>11907</v>
          </cell>
          <cell r="AA597">
            <v>4870</v>
          </cell>
          <cell r="AB597">
            <v>27357</v>
          </cell>
          <cell r="AC597">
            <v>70700</v>
          </cell>
        </row>
        <row r="598">
          <cell r="O598" t="str">
            <v>81G765</v>
          </cell>
          <cell r="P598" t="str">
            <v>NEMAHA</v>
          </cell>
          <cell r="Q598">
            <v>4529842</v>
          </cell>
          <cell r="R598">
            <v>36692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2700</v>
          </cell>
          <cell r="Y598">
            <v>85</v>
          </cell>
          <cell r="Z598">
            <v>1223</v>
          </cell>
          <cell r="AA598">
            <v>0</v>
          </cell>
          <cell r="AB598">
            <v>561</v>
          </cell>
          <cell r="AC598">
            <v>3461</v>
          </cell>
        </row>
        <row r="599">
          <cell r="O599" t="str">
            <v>78G738</v>
          </cell>
          <cell r="P599" t="str">
            <v>NEOLA</v>
          </cell>
          <cell r="Q599">
            <v>16311481</v>
          </cell>
          <cell r="R599">
            <v>132123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1568</v>
          </cell>
          <cell r="AA599">
            <v>0</v>
          </cell>
          <cell r="AB599">
            <v>0</v>
          </cell>
          <cell r="AC599">
            <v>0</v>
          </cell>
        </row>
        <row r="600">
          <cell r="O600" t="str">
            <v>85G820</v>
          </cell>
          <cell r="P600" t="str">
            <v>NEVADA</v>
          </cell>
          <cell r="Q600">
            <v>273180211</v>
          </cell>
          <cell r="R600">
            <v>2212760</v>
          </cell>
          <cell r="S600">
            <v>0</v>
          </cell>
          <cell r="T600">
            <v>0</v>
          </cell>
          <cell r="U600">
            <v>0</v>
          </cell>
          <cell r="V600">
            <v>36879</v>
          </cell>
          <cell r="W600">
            <v>0</v>
          </cell>
          <cell r="X600">
            <v>110737</v>
          </cell>
          <cell r="Y600">
            <v>0</v>
          </cell>
          <cell r="Z600">
            <v>73759</v>
          </cell>
          <cell r="AA600">
            <v>0</v>
          </cell>
          <cell r="AB600">
            <v>364222</v>
          </cell>
          <cell r="AC600">
            <v>363717</v>
          </cell>
        </row>
        <row r="601">
          <cell r="O601" t="str">
            <v>03G012</v>
          </cell>
          <cell r="P601" t="str">
            <v>NEW ALBIN</v>
          </cell>
          <cell r="Q601">
            <v>12885474</v>
          </cell>
          <cell r="R601">
            <v>104372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15600</v>
          </cell>
          <cell r="Y601">
            <v>0</v>
          </cell>
          <cell r="Z601">
            <v>3479</v>
          </cell>
          <cell r="AA601">
            <v>0</v>
          </cell>
          <cell r="AB601">
            <v>0</v>
          </cell>
          <cell r="AC601">
            <v>0</v>
          </cell>
        </row>
        <row r="602">
          <cell r="O602" t="str">
            <v>19G167</v>
          </cell>
          <cell r="P602" t="str">
            <v>NEW HAMPTON</v>
          </cell>
          <cell r="Q602">
            <v>138194705</v>
          </cell>
          <cell r="R602">
            <v>1119377</v>
          </cell>
          <cell r="S602">
            <v>0</v>
          </cell>
          <cell r="T602">
            <v>0</v>
          </cell>
          <cell r="U602">
            <v>0</v>
          </cell>
          <cell r="V602">
            <v>18656</v>
          </cell>
          <cell r="W602">
            <v>0</v>
          </cell>
          <cell r="X602">
            <v>23000</v>
          </cell>
          <cell r="Y602">
            <v>0</v>
          </cell>
          <cell r="Z602">
            <v>0</v>
          </cell>
          <cell r="AA602">
            <v>0</v>
          </cell>
          <cell r="AB602">
            <v>77000</v>
          </cell>
          <cell r="AC602">
            <v>296794</v>
          </cell>
        </row>
        <row r="603">
          <cell r="O603" t="str">
            <v>12G100</v>
          </cell>
          <cell r="P603" t="str">
            <v>NEW HARTFORD</v>
          </cell>
          <cell r="Q603">
            <v>10699739</v>
          </cell>
          <cell r="R603">
            <v>86668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32700</v>
          </cell>
          <cell r="Y603">
            <v>0</v>
          </cell>
          <cell r="Z603">
            <v>2889</v>
          </cell>
          <cell r="AA603">
            <v>0</v>
          </cell>
          <cell r="AB603">
            <v>19118</v>
          </cell>
          <cell r="AC603">
            <v>15310</v>
          </cell>
        </row>
        <row r="604">
          <cell r="O604" t="str">
            <v>82G781</v>
          </cell>
          <cell r="P604" t="str">
            <v>NEW LIBERTY</v>
          </cell>
          <cell r="Q604">
            <v>3666057</v>
          </cell>
          <cell r="R604">
            <v>12682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O605" t="str">
            <v>44G414</v>
          </cell>
          <cell r="P605" t="str">
            <v>NEW LONDON</v>
          </cell>
          <cell r="Q605">
            <v>43861666</v>
          </cell>
          <cell r="R605">
            <v>355279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16052</v>
          </cell>
          <cell r="Y605">
            <v>0</v>
          </cell>
          <cell r="Z605">
            <v>0</v>
          </cell>
          <cell r="AA605">
            <v>0</v>
          </cell>
          <cell r="AB605">
            <v>149485</v>
          </cell>
          <cell r="AC605">
            <v>0</v>
          </cell>
        </row>
        <row r="606">
          <cell r="O606" t="str">
            <v>87G844</v>
          </cell>
          <cell r="P606" t="str">
            <v>NEW MARKET</v>
          </cell>
          <cell r="Q606">
            <v>7976478</v>
          </cell>
          <cell r="R606">
            <v>64609</v>
          </cell>
          <cell r="S606">
            <v>0</v>
          </cell>
          <cell r="T606">
            <v>0</v>
          </cell>
          <cell r="U606">
            <v>0</v>
          </cell>
          <cell r="V606">
            <v>1077</v>
          </cell>
          <cell r="W606">
            <v>0</v>
          </cell>
          <cell r="X606">
            <v>16500</v>
          </cell>
          <cell r="Y606">
            <v>0</v>
          </cell>
          <cell r="Z606">
            <v>2154</v>
          </cell>
          <cell r="AA606">
            <v>0</v>
          </cell>
          <cell r="AB606">
            <v>5500</v>
          </cell>
          <cell r="AC606">
            <v>1100</v>
          </cell>
        </row>
        <row r="607">
          <cell r="O607" t="str">
            <v>42G394</v>
          </cell>
          <cell r="P607" t="str">
            <v>NEW PROVIDENCE</v>
          </cell>
          <cell r="Q607">
            <v>3123191</v>
          </cell>
          <cell r="R607">
            <v>25298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9100</v>
          </cell>
          <cell r="Y607">
            <v>0</v>
          </cell>
          <cell r="Z607">
            <v>0</v>
          </cell>
          <cell r="AA607">
            <v>0</v>
          </cell>
          <cell r="AB607">
            <v>1200</v>
          </cell>
          <cell r="AC607">
            <v>0</v>
          </cell>
        </row>
        <row r="608">
          <cell r="O608" t="str">
            <v>62G589</v>
          </cell>
          <cell r="P608" t="str">
            <v>NEW SHARON</v>
          </cell>
          <cell r="Q608">
            <v>30134003</v>
          </cell>
          <cell r="R608">
            <v>244085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54000</v>
          </cell>
          <cell r="Y608">
            <v>0</v>
          </cell>
          <cell r="Z608">
            <v>0</v>
          </cell>
          <cell r="AA608">
            <v>0</v>
          </cell>
          <cell r="AB608">
            <v>34150</v>
          </cell>
          <cell r="AC608">
            <v>0</v>
          </cell>
        </row>
        <row r="609">
          <cell r="O609" t="str">
            <v>31G296</v>
          </cell>
          <cell r="P609" t="str">
            <v>NEW VIENNA</v>
          </cell>
          <cell r="Q609">
            <v>16148605</v>
          </cell>
          <cell r="R609">
            <v>130804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15000</v>
          </cell>
          <cell r="Y609">
            <v>0</v>
          </cell>
          <cell r="Z609">
            <v>4360</v>
          </cell>
          <cell r="AA609">
            <v>0</v>
          </cell>
          <cell r="AB609">
            <v>8000</v>
          </cell>
          <cell r="AC609">
            <v>0</v>
          </cell>
        </row>
        <row r="610">
          <cell r="O610" t="str">
            <v>91G877</v>
          </cell>
          <cell r="P610" t="str">
            <v>NEW VIRGINIA</v>
          </cell>
          <cell r="Q610">
            <v>12464030</v>
          </cell>
          <cell r="R610">
            <v>88707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O611" t="str">
            <v>11G088</v>
          </cell>
          <cell r="P611" t="str">
            <v>NEWELL</v>
          </cell>
          <cell r="Q611">
            <v>26365617</v>
          </cell>
          <cell r="R611">
            <v>213561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40453</v>
          </cell>
          <cell r="Y611">
            <v>0</v>
          </cell>
          <cell r="Z611">
            <v>0</v>
          </cell>
          <cell r="AA611">
            <v>0</v>
          </cell>
          <cell r="AB611">
            <v>84897</v>
          </cell>
          <cell r="AC611">
            <v>0</v>
          </cell>
        </row>
        <row r="612">
          <cell r="O612" t="str">
            <v>06G039</v>
          </cell>
          <cell r="P612" t="str">
            <v>NEWHALL</v>
          </cell>
          <cell r="Q612">
            <v>30643256</v>
          </cell>
          <cell r="R612">
            <v>248210</v>
          </cell>
          <cell r="S612">
            <v>0</v>
          </cell>
          <cell r="T612">
            <v>0</v>
          </cell>
          <cell r="U612">
            <v>4500</v>
          </cell>
          <cell r="V612">
            <v>0</v>
          </cell>
          <cell r="W612">
            <v>0</v>
          </cell>
          <cell r="X612">
            <v>31713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7283</v>
          </cell>
        </row>
        <row r="613">
          <cell r="O613" t="str">
            <v>50G469</v>
          </cell>
          <cell r="P613" t="str">
            <v>NEWTON</v>
          </cell>
          <cell r="Q613">
            <v>437547936</v>
          </cell>
          <cell r="R613">
            <v>3544138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165000</v>
          </cell>
          <cell r="Y613">
            <v>22881</v>
          </cell>
          <cell r="Z613">
            <v>0</v>
          </cell>
          <cell r="AA613">
            <v>809545</v>
          </cell>
          <cell r="AB613">
            <v>504709</v>
          </cell>
          <cell r="AC613">
            <v>1349592</v>
          </cell>
        </row>
        <row r="614">
          <cell r="O614" t="str">
            <v>70G654</v>
          </cell>
          <cell r="P614" t="str">
            <v>NICHOLS</v>
          </cell>
          <cell r="Q614">
            <v>8344090</v>
          </cell>
          <cell r="R614">
            <v>67587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O615" t="str">
            <v>02G008</v>
          </cell>
          <cell r="P615" t="str">
            <v>NODAWAY</v>
          </cell>
          <cell r="Q615">
            <v>1957260</v>
          </cell>
          <cell r="R615">
            <v>15854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5680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O616" t="str">
            <v>34G327</v>
          </cell>
          <cell r="P616" t="str">
            <v>NORA SPRINGS</v>
          </cell>
          <cell r="Q616">
            <v>37638777</v>
          </cell>
          <cell r="R616">
            <v>304874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38000</v>
          </cell>
          <cell r="Y616">
            <v>358</v>
          </cell>
          <cell r="Z616">
            <v>10162</v>
          </cell>
          <cell r="AA616">
            <v>0</v>
          </cell>
          <cell r="AB616">
            <v>0</v>
          </cell>
          <cell r="AC616">
            <v>41000</v>
          </cell>
        </row>
        <row r="617">
          <cell r="O617" t="str">
            <v>22G196</v>
          </cell>
          <cell r="P617" t="str">
            <v>NORTH BUENA VISTA</v>
          </cell>
          <cell r="Q617">
            <v>5904313</v>
          </cell>
          <cell r="R617">
            <v>11905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O618" t="str">
            <v>48G444</v>
          </cell>
          <cell r="P618" t="str">
            <v>NORTH ENGLISH</v>
          </cell>
          <cell r="Q618">
            <v>24117837</v>
          </cell>
          <cell r="R618">
            <v>180703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O619" t="str">
            <v>52G485</v>
          </cell>
          <cell r="P619" t="str">
            <v>NORTH LIBERTY</v>
          </cell>
          <cell r="Q619">
            <v>911313796</v>
          </cell>
          <cell r="R619">
            <v>7381642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722980</v>
          </cell>
          <cell r="AC619">
            <v>847295</v>
          </cell>
        </row>
        <row r="620">
          <cell r="O620" t="str">
            <v>19G168</v>
          </cell>
          <cell r="P620" t="str">
            <v>NORTH WASHINGTON</v>
          </cell>
          <cell r="Q620">
            <v>2151054</v>
          </cell>
          <cell r="R620">
            <v>17424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O621" t="str">
            <v>73G679</v>
          </cell>
          <cell r="P621" t="str">
            <v>NORTHBORO</v>
          </cell>
          <cell r="Q621">
            <v>617516</v>
          </cell>
          <cell r="R621">
            <v>5002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2800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O622" t="str">
            <v>98G947</v>
          </cell>
          <cell r="P622" t="str">
            <v>NORTHWOOD</v>
          </cell>
          <cell r="Q622">
            <v>52097931</v>
          </cell>
          <cell r="R622">
            <v>421993</v>
          </cell>
          <cell r="S622">
            <v>0</v>
          </cell>
          <cell r="T622">
            <v>10223</v>
          </cell>
          <cell r="U622">
            <v>0</v>
          </cell>
          <cell r="V622">
            <v>0</v>
          </cell>
          <cell r="W622">
            <v>0</v>
          </cell>
          <cell r="X622">
            <v>105068</v>
          </cell>
          <cell r="Y622">
            <v>0</v>
          </cell>
          <cell r="Z622">
            <v>0</v>
          </cell>
          <cell r="AA622">
            <v>0</v>
          </cell>
          <cell r="AB622">
            <v>124908</v>
          </cell>
          <cell r="AC622">
            <v>5111</v>
          </cell>
        </row>
        <row r="623">
          <cell r="O623" t="str">
            <v>91G878</v>
          </cell>
          <cell r="P623" t="str">
            <v>NORWALK</v>
          </cell>
          <cell r="Q623">
            <v>415850016</v>
          </cell>
          <cell r="R623">
            <v>3368385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186400</v>
          </cell>
          <cell r="Y623">
            <v>0</v>
          </cell>
          <cell r="Z623">
            <v>0</v>
          </cell>
          <cell r="AA623">
            <v>0</v>
          </cell>
          <cell r="AB623">
            <v>566200</v>
          </cell>
          <cell r="AC623">
            <v>1017800</v>
          </cell>
        </row>
        <row r="624">
          <cell r="O624" t="str">
            <v>06G040</v>
          </cell>
          <cell r="P624" t="str">
            <v>NORWAY</v>
          </cell>
          <cell r="Q624">
            <v>17100002</v>
          </cell>
          <cell r="R624">
            <v>138510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18000</v>
          </cell>
          <cell r="Y624">
            <v>0</v>
          </cell>
          <cell r="Z624">
            <v>4617</v>
          </cell>
          <cell r="AA624">
            <v>0</v>
          </cell>
          <cell r="AB624">
            <v>21000</v>
          </cell>
          <cell r="AC624">
            <v>30900</v>
          </cell>
        </row>
        <row r="625">
          <cell r="O625" t="str">
            <v>04G022</v>
          </cell>
          <cell r="P625" t="str">
            <v>NUMA</v>
          </cell>
          <cell r="Q625">
            <v>899001</v>
          </cell>
          <cell r="R625">
            <v>7282</v>
          </cell>
          <cell r="S625">
            <v>0</v>
          </cell>
          <cell r="T625">
            <v>0</v>
          </cell>
          <cell r="U625">
            <v>0</v>
          </cell>
          <cell r="V625">
            <v>121</v>
          </cell>
          <cell r="W625">
            <v>0</v>
          </cell>
          <cell r="X625">
            <v>2500</v>
          </cell>
          <cell r="Y625">
            <v>0</v>
          </cell>
          <cell r="Z625">
            <v>243</v>
          </cell>
          <cell r="AA625">
            <v>0</v>
          </cell>
          <cell r="AB625">
            <v>360</v>
          </cell>
          <cell r="AC625">
            <v>0</v>
          </cell>
        </row>
        <row r="626">
          <cell r="O626" t="str">
            <v>78G739</v>
          </cell>
          <cell r="P626" t="str">
            <v>OAKLAND</v>
          </cell>
          <cell r="Q626">
            <v>50208953</v>
          </cell>
          <cell r="R626">
            <v>406693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13556</v>
          </cell>
          <cell r="AA626">
            <v>0</v>
          </cell>
          <cell r="AB626">
            <v>0</v>
          </cell>
          <cell r="AC626">
            <v>0</v>
          </cell>
        </row>
        <row r="627">
          <cell r="O627" t="str">
            <v>50G470</v>
          </cell>
          <cell r="P627" t="str">
            <v>OAKLAND ACRES</v>
          </cell>
          <cell r="Q627">
            <v>7255079</v>
          </cell>
          <cell r="R627">
            <v>47933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</row>
        <row r="628">
          <cell r="O628" t="str">
            <v>58G561</v>
          </cell>
          <cell r="P628" t="str">
            <v>OAKVILLE</v>
          </cell>
          <cell r="Q628">
            <v>7504536</v>
          </cell>
          <cell r="R628">
            <v>60787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5000</v>
          </cell>
          <cell r="Y628">
            <v>0</v>
          </cell>
          <cell r="Z628">
            <v>0</v>
          </cell>
          <cell r="AA628">
            <v>0</v>
          </cell>
          <cell r="AB628">
            <v>5500</v>
          </cell>
          <cell r="AC628">
            <v>0</v>
          </cell>
        </row>
        <row r="629">
          <cell r="O629" t="str">
            <v>72G670</v>
          </cell>
          <cell r="P629" t="str">
            <v>OCHEYEDAN</v>
          </cell>
          <cell r="Q629">
            <v>14332306</v>
          </cell>
          <cell r="R629">
            <v>116092</v>
          </cell>
          <cell r="S629">
            <v>0</v>
          </cell>
          <cell r="T629">
            <v>0</v>
          </cell>
          <cell r="U629">
            <v>0</v>
          </cell>
          <cell r="V629">
            <v>1935</v>
          </cell>
          <cell r="W629">
            <v>0</v>
          </cell>
          <cell r="X629">
            <v>23700</v>
          </cell>
          <cell r="Y629">
            <v>0</v>
          </cell>
          <cell r="Z629">
            <v>3870</v>
          </cell>
          <cell r="AA629">
            <v>0</v>
          </cell>
          <cell r="AB629">
            <v>16286</v>
          </cell>
          <cell r="AC629">
            <v>0</v>
          </cell>
        </row>
        <row r="630">
          <cell r="O630" t="str">
            <v>81G766</v>
          </cell>
          <cell r="P630" t="str">
            <v>ODEBOLT</v>
          </cell>
          <cell r="Q630">
            <v>24704444</v>
          </cell>
          <cell r="R630">
            <v>200106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23600</v>
          </cell>
          <cell r="Y630">
            <v>0</v>
          </cell>
          <cell r="Z630">
            <v>6670</v>
          </cell>
          <cell r="AA630">
            <v>0</v>
          </cell>
          <cell r="AB630">
            <v>23183</v>
          </cell>
          <cell r="AC630">
            <v>27523</v>
          </cell>
        </row>
        <row r="631">
          <cell r="O631" t="str">
            <v>33G316</v>
          </cell>
          <cell r="P631" t="str">
            <v>OELWEIN</v>
          </cell>
          <cell r="Q631">
            <v>140825764</v>
          </cell>
          <cell r="R631">
            <v>1140689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122000</v>
          </cell>
          <cell r="Y631">
            <v>21042</v>
          </cell>
          <cell r="Z631">
            <v>38023</v>
          </cell>
          <cell r="AA631">
            <v>170000</v>
          </cell>
          <cell r="AB631">
            <v>186000</v>
          </cell>
          <cell r="AC631">
            <v>180600</v>
          </cell>
        </row>
        <row r="632">
          <cell r="O632" t="str">
            <v>08G062</v>
          </cell>
          <cell r="P632" t="str">
            <v>OGDEN</v>
          </cell>
          <cell r="Q632">
            <v>57675541</v>
          </cell>
          <cell r="R632">
            <v>467172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88130</v>
          </cell>
          <cell r="Y632">
            <v>0</v>
          </cell>
          <cell r="Z632">
            <v>0</v>
          </cell>
          <cell r="AA632">
            <v>0</v>
          </cell>
          <cell r="AB632">
            <v>81127</v>
          </cell>
          <cell r="AC632">
            <v>113170</v>
          </cell>
        </row>
        <row r="633">
          <cell r="O633" t="str">
            <v>30G275</v>
          </cell>
          <cell r="P633" t="str">
            <v>OKOBOJI</v>
          </cell>
          <cell r="Q633">
            <v>363245065</v>
          </cell>
          <cell r="R633">
            <v>1320745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</row>
        <row r="634">
          <cell r="O634" t="str">
            <v>44G415</v>
          </cell>
          <cell r="P634" t="str">
            <v>OLDS</v>
          </cell>
          <cell r="Q634">
            <v>5708842</v>
          </cell>
          <cell r="R634">
            <v>46242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</row>
        <row r="635">
          <cell r="O635" t="str">
            <v>53G497</v>
          </cell>
          <cell r="P635" t="str">
            <v>OLIN</v>
          </cell>
          <cell r="Q635">
            <v>13079361</v>
          </cell>
          <cell r="R635">
            <v>105943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12200</v>
          </cell>
          <cell r="Y635">
            <v>0</v>
          </cell>
          <cell r="Z635">
            <v>3531</v>
          </cell>
          <cell r="AA635">
            <v>0</v>
          </cell>
          <cell r="AB635">
            <v>22000</v>
          </cell>
          <cell r="AC635">
            <v>0</v>
          </cell>
        </row>
        <row r="636">
          <cell r="O636" t="str">
            <v>54G510</v>
          </cell>
          <cell r="P636" t="str">
            <v>OLLIE</v>
          </cell>
          <cell r="Q636">
            <v>2634357</v>
          </cell>
          <cell r="R636">
            <v>21338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1800</v>
          </cell>
          <cell r="Y636">
            <v>0</v>
          </cell>
          <cell r="Z636">
            <v>0</v>
          </cell>
          <cell r="AA636">
            <v>0</v>
          </cell>
          <cell r="AB636">
            <v>1800</v>
          </cell>
          <cell r="AC636">
            <v>0</v>
          </cell>
        </row>
        <row r="637">
          <cell r="O637" t="str">
            <v>67G635</v>
          </cell>
          <cell r="P637" t="str">
            <v>ONAWA</v>
          </cell>
          <cell r="Q637">
            <v>74325991</v>
          </cell>
          <cell r="R637">
            <v>602041</v>
          </cell>
          <cell r="S637">
            <v>0</v>
          </cell>
          <cell r="T637">
            <v>0</v>
          </cell>
          <cell r="U637">
            <v>0</v>
          </cell>
          <cell r="V637">
            <v>10034</v>
          </cell>
          <cell r="W637">
            <v>0</v>
          </cell>
          <cell r="X637">
            <v>99435</v>
          </cell>
          <cell r="Y637">
            <v>0</v>
          </cell>
          <cell r="Z637">
            <v>20068</v>
          </cell>
          <cell r="AA637">
            <v>0</v>
          </cell>
          <cell r="AB637">
            <v>25000</v>
          </cell>
          <cell r="AC637">
            <v>120878</v>
          </cell>
        </row>
        <row r="638">
          <cell r="O638" t="str">
            <v>53G498</v>
          </cell>
          <cell r="P638" t="str">
            <v>ONSLOW</v>
          </cell>
          <cell r="Q638">
            <v>3798733</v>
          </cell>
          <cell r="R638">
            <v>30770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10000</v>
          </cell>
          <cell r="Y638">
            <v>0</v>
          </cell>
          <cell r="Z638">
            <v>1026</v>
          </cell>
          <cell r="AA638">
            <v>0</v>
          </cell>
          <cell r="AB638">
            <v>0</v>
          </cell>
          <cell r="AC638">
            <v>5000</v>
          </cell>
        </row>
        <row r="639">
          <cell r="O639" t="str">
            <v>84G808</v>
          </cell>
          <cell r="P639" t="str">
            <v>ORANGE CITY</v>
          </cell>
          <cell r="Q639">
            <v>203703601</v>
          </cell>
          <cell r="R639">
            <v>1649999</v>
          </cell>
          <cell r="S639">
            <v>0</v>
          </cell>
          <cell r="T639">
            <v>0</v>
          </cell>
          <cell r="U639">
            <v>0</v>
          </cell>
          <cell r="V639">
            <v>27500</v>
          </cell>
          <cell r="W639">
            <v>0</v>
          </cell>
          <cell r="X639">
            <v>80460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</row>
        <row r="640">
          <cell r="O640" t="str">
            <v>66G626</v>
          </cell>
          <cell r="P640" t="str">
            <v>ORCHARD</v>
          </cell>
          <cell r="Q640">
            <v>1165230</v>
          </cell>
          <cell r="R640">
            <v>9438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</row>
        <row r="641">
          <cell r="O641" t="str">
            <v>01G005</v>
          </cell>
          <cell r="P641" t="str">
            <v>ORIENT</v>
          </cell>
          <cell r="Q641">
            <v>7177798</v>
          </cell>
          <cell r="R641">
            <v>58140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</row>
        <row r="642">
          <cell r="O642" t="str">
            <v>30G276</v>
          </cell>
          <cell r="P642" t="str">
            <v>ORLEANS</v>
          </cell>
          <cell r="Q642">
            <v>133536008</v>
          </cell>
          <cell r="R642">
            <v>296352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</row>
        <row r="643">
          <cell r="O643" t="str">
            <v>66G627</v>
          </cell>
          <cell r="P643" t="str">
            <v>OSAGE</v>
          </cell>
          <cell r="Q643">
            <v>97603876</v>
          </cell>
          <cell r="R643">
            <v>790591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72000</v>
          </cell>
          <cell r="Y643">
            <v>7238</v>
          </cell>
          <cell r="Z643">
            <v>26353</v>
          </cell>
          <cell r="AA643">
            <v>0</v>
          </cell>
          <cell r="AB643">
            <v>186181</v>
          </cell>
          <cell r="AC643">
            <v>193814</v>
          </cell>
        </row>
        <row r="644">
          <cell r="O644" t="str">
            <v>20G170</v>
          </cell>
          <cell r="P644" t="str">
            <v>OSCEOLA</v>
          </cell>
          <cell r="Q644">
            <v>175100824</v>
          </cell>
          <cell r="R644">
            <v>1418317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150000</v>
          </cell>
          <cell r="Y644">
            <v>0</v>
          </cell>
          <cell r="Z644">
            <v>47277</v>
          </cell>
          <cell r="AA644">
            <v>0</v>
          </cell>
          <cell r="AB644">
            <v>121000</v>
          </cell>
          <cell r="AC644">
            <v>0</v>
          </cell>
        </row>
        <row r="645">
          <cell r="O645" t="str">
            <v>62G590</v>
          </cell>
          <cell r="P645" t="str">
            <v>OSKALOOSA</v>
          </cell>
          <cell r="Q645">
            <v>352147782</v>
          </cell>
          <cell r="R645">
            <v>2852397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121168</v>
          </cell>
          <cell r="Y645">
            <v>0</v>
          </cell>
          <cell r="Z645">
            <v>95080</v>
          </cell>
          <cell r="AA645">
            <v>360351</v>
          </cell>
          <cell r="AB645">
            <v>155929</v>
          </cell>
          <cell r="AC645">
            <v>596196</v>
          </cell>
        </row>
        <row r="646">
          <cell r="O646" t="str">
            <v>96G923</v>
          </cell>
          <cell r="P646" t="str">
            <v>OSSIAN</v>
          </cell>
          <cell r="Q646">
            <v>27391388</v>
          </cell>
          <cell r="R646">
            <v>221870</v>
          </cell>
          <cell r="S646">
            <v>0</v>
          </cell>
          <cell r="T646">
            <v>0</v>
          </cell>
          <cell r="U646">
            <v>0</v>
          </cell>
          <cell r="V646">
            <v>3698</v>
          </cell>
          <cell r="W646">
            <v>0</v>
          </cell>
          <cell r="X646">
            <v>28000</v>
          </cell>
          <cell r="Y646">
            <v>0</v>
          </cell>
          <cell r="Z646">
            <v>7396</v>
          </cell>
          <cell r="AA646">
            <v>0</v>
          </cell>
          <cell r="AB646">
            <v>17000</v>
          </cell>
          <cell r="AC646">
            <v>24208</v>
          </cell>
        </row>
        <row r="647">
          <cell r="O647" t="str">
            <v>22G197</v>
          </cell>
          <cell r="P647" t="str">
            <v>OSTERDOCK</v>
          </cell>
          <cell r="Q647">
            <v>1091389</v>
          </cell>
          <cell r="R647">
            <v>2762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</row>
        <row r="648">
          <cell r="O648" t="str">
            <v>94G909</v>
          </cell>
          <cell r="P648" t="str">
            <v>OTHO</v>
          </cell>
          <cell r="Q648">
            <v>7317840</v>
          </cell>
          <cell r="R648">
            <v>59275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22765</v>
          </cell>
          <cell r="Y648">
            <v>10054</v>
          </cell>
          <cell r="Z648">
            <v>1976</v>
          </cell>
          <cell r="AA648">
            <v>0</v>
          </cell>
          <cell r="AB648">
            <v>9007</v>
          </cell>
          <cell r="AC648">
            <v>11329</v>
          </cell>
        </row>
        <row r="649">
          <cell r="O649" t="str">
            <v>97G934</v>
          </cell>
          <cell r="P649" t="str">
            <v>OTO</v>
          </cell>
          <cell r="Q649">
            <v>1599824</v>
          </cell>
          <cell r="R649">
            <v>12959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</row>
        <row r="650">
          <cell r="O650" t="str">
            <v>46G431</v>
          </cell>
          <cell r="P650" t="str">
            <v>OTTOSEN</v>
          </cell>
          <cell r="Q650">
            <v>2710056</v>
          </cell>
          <cell r="R650">
            <v>21951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4608</v>
          </cell>
          <cell r="Y650">
            <v>0</v>
          </cell>
          <cell r="Z650">
            <v>732</v>
          </cell>
          <cell r="AA650">
            <v>0</v>
          </cell>
          <cell r="AB650">
            <v>2002</v>
          </cell>
          <cell r="AC650">
            <v>0</v>
          </cell>
        </row>
        <row r="651">
          <cell r="O651" t="str">
            <v>90G868</v>
          </cell>
          <cell r="P651" t="str">
            <v>OTTUMWA</v>
          </cell>
          <cell r="Q651">
            <v>613484444</v>
          </cell>
          <cell r="R651">
            <v>4969224</v>
          </cell>
          <cell r="S651">
            <v>0</v>
          </cell>
          <cell r="T651">
            <v>496922</v>
          </cell>
          <cell r="U651">
            <v>0</v>
          </cell>
          <cell r="V651">
            <v>82820</v>
          </cell>
          <cell r="W651">
            <v>0</v>
          </cell>
          <cell r="X651">
            <v>349686</v>
          </cell>
          <cell r="Y651">
            <v>0</v>
          </cell>
          <cell r="Z651">
            <v>128832</v>
          </cell>
          <cell r="AA651">
            <v>1175948</v>
          </cell>
          <cell r="AB651">
            <v>805137</v>
          </cell>
          <cell r="AC651">
            <v>3727829</v>
          </cell>
        </row>
        <row r="652">
          <cell r="O652" t="str">
            <v>42G395</v>
          </cell>
          <cell r="P652" t="str">
            <v>OWASA</v>
          </cell>
          <cell r="Q652">
            <v>1105004</v>
          </cell>
          <cell r="R652">
            <v>8951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1400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</row>
        <row r="653">
          <cell r="O653" t="str">
            <v>52G486</v>
          </cell>
          <cell r="P653" t="str">
            <v>OXFORD</v>
          </cell>
          <cell r="Q653">
            <v>23711336</v>
          </cell>
          <cell r="R653">
            <v>192062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36000</v>
          </cell>
          <cell r="Y653">
            <v>0</v>
          </cell>
          <cell r="Z653">
            <v>6402</v>
          </cell>
          <cell r="AA653">
            <v>0</v>
          </cell>
          <cell r="AB653">
            <v>10000</v>
          </cell>
          <cell r="AC653">
            <v>5000</v>
          </cell>
        </row>
        <row r="654">
          <cell r="O654" t="str">
            <v>53G499</v>
          </cell>
          <cell r="P654" t="str">
            <v>OXFORD JUNCTION</v>
          </cell>
          <cell r="Q654">
            <v>7008897</v>
          </cell>
          <cell r="R654">
            <v>56772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33400</v>
          </cell>
          <cell r="Y654">
            <v>0</v>
          </cell>
          <cell r="Z654">
            <v>1892</v>
          </cell>
          <cell r="AA654">
            <v>0</v>
          </cell>
          <cell r="AB654">
            <v>10870</v>
          </cell>
          <cell r="AC654">
            <v>19630</v>
          </cell>
        </row>
        <row r="655">
          <cell r="O655" t="str">
            <v>75G699</v>
          </cell>
          <cell r="P655" t="str">
            <v>OYENS</v>
          </cell>
          <cell r="Q655">
            <v>4454513</v>
          </cell>
          <cell r="R655">
            <v>36082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</row>
        <row r="656">
          <cell r="O656" t="str">
            <v>65G621</v>
          </cell>
          <cell r="P656" t="str">
            <v>PACIFIC JUNCTION</v>
          </cell>
          <cell r="Q656">
            <v>11662519</v>
          </cell>
          <cell r="R656">
            <v>94466</v>
          </cell>
          <cell r="S656">
            <v>0</v>
          </cell>
          <cell r="T656">
            <v>0</v>
          </cell>
          <cell r="U656">
            <v>0</v>
          </cell>
          <cell r="V656">
            <v>1574</v>
          </cell>
          <cell r="W656">
            <v>0</v>
          </cell>
          <cell r="X656">
            <v>22300</v>
          </cell>
          <cell r="Y656">
            <v>0</v>
          </cell>
          <cell r="Z656">
            <v>3149</v>
          </cell>
          <cell r="AA656">
            <v>0</v>
          </cell>
          <cell r="AB656">
            <v>17000</v>
          </cell>
          <cell r="AC656">
            <v>7000</v>
          </cell>
        </row>
        <row r="657">
          <cell r="O657" t="str">
            <v>51G479</v>
          </cell>
          <cell r="P657" t="str">
            <v>PACKWOOD</v>
          </cell>
          <cell r="Q657">
            <v>3901259</v>
          </cell>
          <cell r="R657">
            <v>27500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</row>
        <row r="658">
          <cell r="O658" t="str">
            <v>76G707</v>
          </cell>
          <cell r="P658" t="str">
            <v>PALMER</v>
          </cell>
          <cell r="Q658">
            <v>4815286</v>
          </cell>
          <cell r="R658">
            <v>39004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3500</v>
          </cell>
          <cell r="Y658">
            <v>0</v>
          </cell>
          <cell r="Z658">
            <v>1300</v>
          </cell>
          <cell r="AA658">
            <v>0</v>
          </cell>
          <cell r="AB658">
            <v>5000</v>
          </cell>
          <cell r="AC658">
            <v>900</v>
          </cell>
        </row>
        <row r="659">
          <cell r="O659" t="str">
            <v>57G549</v>
          </cell>
          <cell r="P659" t="str">
            <v>PALO</v>
          </cell>
          <cell r="Q659">
            <v>41769455</v>
          </cell>
          <cell r="R659">
            <v>338333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52500</v>
          </cell>
          <cell r="Y659">
            <v>0</v>
          </cell>
          <cell r="Z659">
            <v>11278</v>
          </cell>
          <cell r="AA659">
            <v>0</v>
          </cell>
          <cell r="AB659">
            <v>32450</v>
          </cell>
          <cell r="AC659">
            <v>38583</v>
          </cell>
        </row>
        <row r="660">
          <cell r="O660" t="str">
            <v>83G793</v>
          </cell>
          <cell r="P660" t="str">
            <v>PANAMA</v>
          </cell>
          <cell r="Q660">
            <v>8549886</v>
          </cell>
          <cell r="R660">
            <v>69254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</row>
        <row r="661">
          <cell r="O661" t="str">
            <v>39G368</v>
          </cell>
          <cell r="P661" t="str">
            <v>PANORA</v>
          </cell>
          <cell r="Q661">
            <v>36098781</v>
          </cell>
          <cell r="R661">
            <v>292400</v>
          </cell>
          <cell r="S661">
            <v>0</v>
          </cell>
          <cell r="T661">
            <v>0</v>
          </cell>
          <cell r="U661">
            <v>0</v>
          </cell>
          <cell r="V661">
            <v>4500</v>
          </cell>
          <cell r="W661">
            <v>0</v>
          </cell>
          <cell r="X661">
            <v>25000</v>
          </cell>
          <cell r="Y661">
            <v>0</v>
          </cell>
          <cell r="Z661">
            <v>0</v>
          </cell>
          <cell r="AA661">
            <v>0</v>
          </cell>
          <cell r="AB661">
            <v>43000</v>
          </cell>
          <cell r="AC661">
            <v>85000</v>
          </cell>
        </row>
        <row r="662">
          <cell r="O662" t="str">
            <v>82G782</v>
          </cell>
          <cell r="P662" t="str">
            <v>PANORAMA PARK</v>
          </cell>
          <cell r="Q662">
            <v>5061642</v>
          </cell>
          <cell r="R662">
            <v>29378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</row>
        <row r="663">
          <cell r="O663" t="str">
            <v>12G101</v>
          </cell>
          <cell r="P663" t="str">
            <v>PARKERSBURG</v>
          </cell>
          <cell r="Q663">
            <v>66077295</v>
          </cell>
          <cell r="R663">
            <v>535226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60000</v>
          </cell>
          <cell r="Y663">
            <v>0</v>
          </cell>
          <cell r="Z663">
            <v>0</v>
          </cell>
          <cell r="AA663">
            <v>0</v>
          </cell>
          <cell r="AB663">
            <v>51873</v>
          </cell>
          <cell r="AC663">
            <v>139801</v>
          </cell>
        </row>
        <row r="664">
          <cell r="O664" t="str">
            <v>48G445</v>
          </cell>
          <cell r="P664" t="str">
            <v>PARNELL</v>
          </cell>
          <cell r="Q664">
            <v>5603282</v>
          </cell>
          <cell r="R664">
            <v>43362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</row>
        <row r="665">
          <cell r="O665" t="str">
            <v>37G350</v>
          </cell>
          <cell r="P665" t="str">
            <v>PATON</v>
          </cell>
          <cell r="Q665">
            <v>7833093</v>
          </cell>
          <cell r="R665">
            <v>63448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13000</v>
          </cell>
          <cell r="Y665">
            <v>0</v>
          </cell>
          <cell r="Z665">
            <v>2115</v>
          </cell>
          <cell r="AA665">
            <v>0</v>
          </cell>
          <cell r="AB665">
            <v>4060</v>
          </cell>
          <cell r="AC665">
            <v>2300</v>
          </cell>
        </row>
        <row r="666">
          <cell r="O666" t="str">
            <v>61G580</v>
          </cell>
          <cell r="P666" t="str">
            <v>PATTERSON</v>
          </cell>
          <cell r="Q666">
            <v>2005243</v>
          </cell>
          <cell r="R666">
            <v>16242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2800</v>
          </cell>
          <cell r="Y666">
            <v>950</v>
          </cell>
          <cell r="Z666">
            <v>541</v>
          </cell>
          <cell r="AA666">
            <v>0</v>
          </cell>
          <cell r="AB666">
            <v>1700</v>
          </cell>
          <cell r="AC666">
            <v>0</v>
          </cell>
        </row>
        <row r="667">
          <cell r="O667" t="str">
            <v>71G662</v>
          </cell>
          <cell r="P667" t="str">
            <v>PAULLINA</v>
          </cell>
          <cell r="Q667">
            <v>26975821</v>
          </cell>
          <cell r="R667">
            <v>218504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25412</v>
          </cell>
          <cell r="Y667">
            <v>0</v>
          </cell>
          <cell r="Z667">
            <v>7283</v>
          </cell>
          <cell r="AA667">
            <v>0</v>
          </cell>
          <cell r="AB667">
            <v>34268</v>
          </cell>
          <cell r="AC667">
            <v>44555</v>
          </cell>
        </row>
        <row r="668">
          <cell r="O668" t="str">
            <v>63G600</v>
          </cell>
          <cell r="P668" t="str">
            <v>PELLA</v>
          </cell>
          <cell r="Q668">
            <v>524613452</v>
          </cell>
          <cell r="R668">
            <v>4249369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110000</v>
          </cell>
          <cell r="Y668">
            <v>0</v>
          </cell>
          <cell r="Z668">
            <v>0</v>
          </cell>
          <cell r="AA668">
            <v>205000</v>
          </cell>
          <cell r="AB668">
            <v>394132</v>
          </cell>
          <cell r="AC668">
            <v>392558</v>
          </cell>
        </row>
        <row r="669">
          <cell r="O669" t="str">
            <v>31G297</v>
          </cell>
          <cell r="P669" t="str">
            <v>PEOSTA</v>
          </cell>
          <cell r="Q669">
            <v>152301504</v>
          </cell>
          <cell r="R669">
            <v>1030220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</row>
        <row r="670">
          <cell r="O670" t="str">
            <v>25G237</v>
          </cell>
          <cell r="P670" t="str">
            <v>PERRY</v>
          </cell>
          <cell r="Q670">
            <v>164962769</v>
          </cell>
          <cell r="R670">
            <v>1336198</v>
          </cell>
          <cell r="S670">
            <v>0</v>
          </cell>
          <cell r="T670">
            <v>0</v>
          </cell>
          <cell r="U670">
            <v>0</v>
          </cell>
          <cell r="V670">
            <v>22270</v>
          </cell>
          <cell r="W670">
            <v>0</v>
          </cell>
          <cell r="X670">
            <v>98719</v>
          </cell>
          <cell r="Y670">
            <v>0</v>
          </cell>
          <cell r="Z670">
            <v>44540</v>
          </cell>
          <cell r="AA670">
            <v>64317</v>
          </cell>
          <cell r="AB670">
            <v>351364</v>
          </cell>
          <cell r="AC670">
            <v>597707</v>
          </cell>
        </row>
        <row r="671">
          <cell r="O671" t="str">
            <v>43G407</v>
          </cell>
          <cell r="P671" t="str">
            <v>PERSIA</v>
          </cell>
          <cell r="Q671">
            <v>6530324</v>
          </cell>
          <cell r="R671">
            <v>52896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19000</v>
          </cell>
          <cell r="Y671">
            <v>0</v>
          </cell>
          <cell r="Z671">
            <v>0</v>
          </cell>
          <cell r="AA671">
            <v>0</v>
          </cell>
          <cell r="AB671">
            <v>8340</v>
          </cell>
          <cell r="AC671">
            <v>0</v>
          </cell>
        </row>
        <row r="672">
          <cell r="O672" t="str">
            <v>21G177</v>
          </cell>
          <cell r="P672" t="str">
            <v>PETERSON</v>
          </cell>
          <cell r="Q672">
            <v>7338414</v>
          </cell>
          <cell r="R672">
            <v>59441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20000</v>
          </cell>
          <cell r="Y672">
            <v>0</v>
          </cell>
          <cell r="Z672">
            <v>0</v>
          </cell>
          <cell r="AA672">
            <v>0</v>
          </cell>
          <cell r="AB672">
            <v>19000</v>
          </cell>
          <cell r="AC672">
            <v>21000</v>
          </cell>
        </row>
        <row r="673">
          <cell r="O673" t="str">
            <v>97G935</v>
          </cell>
          <cell r="P673" t="str">
            <v>PIERSON</v>
          </cell>
          <cell r="Q673">
            <v>7717530</v>
          </cell>
          <cell r="R673">
            <v>62512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17000</v>
          </cell>
          <cell r="Y673">
            <v>0</v>
          </cell>
          <cell r="Z673">
            <v>2074</v>
          </cell>
          <cell r="AA673">
            <v>0</v>
          </cell>
          <cell r="AB673">
            <v>9500</v>
          </cell>
          <cell r="AC673">
            <v>9000</v>
          </cell>
        </row>
        <row r="674">
          <cell r="O674" t="str">
            <v>08G063</v>
          </cell>
          <cell r="P674" t="str">
            <v>PILOT MOUND</v>
          </cell>
          <cell r="Q674">
            <v>2577342</v>
          </cell>
          <cell r="R674">
            <v>20875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7000</v>
          </cell>
          <cell r="Y674">
            <v>0</v>
          </cell>
          <cell r="Z674">
            <v>0</v>
          </cell>
          <cell r="AA674">
            <v>0</v>
          </cell>
          <cell r="AB674">
            <v>1200</v>
          </cell>
          <cell r="AC674">
            <v>0</v>
          </cell>
        </row>
        <row r="675">
          <cell r="O675" t="str">
            <v>46G432</v>
          </cell>
          <cell r="P675" t="str">
            <v>PIONEER</v>
          </cell>
          <cell r="Q675">
            <v>4516942</v>
          </cell>
          <cell r="R675">
            <v>30000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</row>
        <row r="676">
          <cell r="O676" t="str">
            <v>43G408</v>
          </cell>
          <cell r="P676" t="str">
            <v>PISGAH</v>
          </cell>
          <cell r="Q676">
            <v>4520447</v>
          </cell>
          <cell r="R676">
            <v>36616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13905</v>
          </cell>
          <cell r="Y676">
            <v>0</v>
          </cell>
          <cell r="Z676">
            <v>1221</v>
          </cell>
          <cell r="AA676">
            <v>0</v>
          </cell>
          <cell r="AB676">
            <v>11000</v>
          </cell>
          <cell r="AC676">
            <v>0</v>
          </cell>
        </row>
        <row r="677">
          <cell r="O677" t="str">
            <v>09G067</v>
          </cell>
          <cell r="P677" t="str">
            <v>PLAINFIELD</v>
          </cell>
          <cell r="Q677">
            <v>11660079</v>
          </cell>
          <cell r="R677">
            <v>94447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18000</v>
          </cell>
          <cell r="Y677">
            <v>0</v>
          </cell>
          <cell r="Z677">
            <v>0</v>
          </cell>
          <cell r="AA677">
            <v>0</v>
          </cell>
          <cell r="AB677">
            <v>9265</v>
          </cell>
          <cell r="AC677">
            <v>0</v>
          </cell>
        </row>
        <row r="678">
          <cell r="O678" t="str">
            <v>04G023</v>
          </cell>
          <cell r="P678" t="str">
            <v>PLANO</v>
          </cell>
          <cell r="Q678">
            <v>990155</v>
          </cell>
          <cell r="R678">
            <v>5709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796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</row>
        <row r="679">
          <cell r="O679" t="str">
            <v>77G722</v>
          </cell>
          <cell r="P679" t="str">
            <v>PLEASANT HILL</v>
          </cell>
          <cell r="Q679">
            <v>540267875</v>
          </cell>
          <cell r="R679">
            <v>4376170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64831</v>
          </cell>
          <cell r="AA679">
            <v>0</v>
          </cell>
          <cell r="AB679">
            <v>1480479</v>
          </cell>
          <cell r="AC679">
            <v>0</v>
          </cell>
        </row>
        <row r="680">
          <cell r="O680" t="str">
            <v>51G480</v>
          </cell>
          <cell r="P680" t="str">
            <v>PLEASANT PLAIN</v>
          </cell>
          <cell r="Q680">
            <v>1563416</v>
          </cell>
          <cell r="R680">
            <v>12664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</row>
        <row r="681">
          <cell r="O681" t="str">
            <v>27G253</v>
          </cell>
          <cell r="P681" t="str">
            <v>PLEASANTON</v>
          </cell>
          <cell r="Q681">
            <v>579412</v>
          </cell>
          <cell r="R681">
            <v>3146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</row>
        <row r="682">
          <cell r="O682" t="str">
            <v>63G601</v>
          </cell>
          <cell r="P682" t="str">
            <v>PLEASANTVILLE</v>
          </cell>
          <cell r="Q682">
            <v>46653371</v>
          </cell>
          <cell r="R682">
            <v>377892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14500</v>
          </cell>
          <cell r="Y682">
            <v>0</v>
          </cell>
          <cell r="Z682">
            <v>0</v>
          </cell>
          <cell r="AA682">
            <v>0</v>
          </cell>
          <cell r="AB682">
            <v>36415</v>
          </cell>
          <cell r="AC682">
            <v>54149</v>
          </cell>
        </row>
        <row r="683">
          <cell r="O683" t="str">
            <v>76G708</v>
          </cell>
          <cell r="P683" t="str">
            <v>PLOVER</v>
          </cell>
          <cell r="Q683">
            <v>2713145</v>
          </cell>
          <cell r="R683">
            <v>21976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4000</v>
          </cell>
          <cell r="Y683">
            <v>0</v>
          </cell>
          <cell r="Z683">
            <v>600</v>
          </cell>
          <cell r="AA683">
            <v>0</v>
          </cell>
          <cell r="AB683">
            <v>0</v>
          </cell>
          <cell r="AC683">
            <v>2700</v>
          </cell>
        </row>
        <row r="684">
          <cell r="O684" t="str">
            <v>17G147</v>
          </cell>
          <cell r="P684" t="str">
            <v>PLYMOUTH</v>
          </cell>
          <cell r="Q684">
            <v>10221125</v>
          </cell>
          <cell r="R684">
            <v>82791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14600</v>
          </cell>
          <cell r="Y684">
            <v>400</v>
          </cell>
          <cell r="Z684">
            <v>2760</v>
          </cell>
          <cell r="AA684">
            <v>0</v>
          </cell>
          <cell r="AB684">
            <v>7068</v>
          </cell>
          <cell r="AC684">
            <v>9757</v>
          </cell>
        </row>
        <row r="685">
          <cell r="O685" t="str">
            <v>76G709</v>
          </cell>
          <cell r="P685" t="str">
            <v>POCAHONTAS</v>
          </cell>
          <cell r="Q685">
            <v>49840836</v>
          </cell>
          <cell r="R685">
            <v>403711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95000</v>
          </cell>
          <cell r="Y685">
            <v>0</v>
          </cell>
          <cell r="Z685">
            <v>13457</v>
          </cell>
          <cell r="AA685">
            <v>0</v>
          </cell>
          <cell r="AB685">
            <v>91000</v>
          </cell>
          <cell r="AC685">
            <v>95000</v>
          </cell>
        </row>
        <row r="686">
          <cell r="O686" t="str">
            <v>77G723</v>
          </cell>
          <cell r="P686" t="str">
            <v>POLK CITY</v>
          </cell>
          <cell r="Q686">
            <v>246267603</v>
          </cell>
          <cell r="R686">
            <v>1994768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121000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</row>
        <row r="687">
          <cell r="O687" t="str">
            <v>13G109</v>
          </cell>
          <cell r="P687" t="str">
            <v>POMEROY</v>
          </cell>
          <cell r="Q687">
            <v>17305607</v>
          </cell>
          <cell r="R687">
            <v>140175</v>
          </cell>
          <cell r="S687">
            <v>0</v>
          </cell>
          <cell r="T687">
            <v>0</v>
          </cell>
          <cell r="U687">
            <v>0</v>
          </cell>
          <cell r="V687">
            <v>2336</v>
          </cell>
          <cell r="W687">
            <v>0</v>
          </cell>
          <cell r="X687">
            <v>12000</v>
          </cell>
          <cell r="Y687">
            <v>0</v>
          </cell>
          <cell r="Z687">
            <v>0</v>
          </cell>
          <cell r="AA687">
            <v>3825</v>
          </cell>
          <cell r="AB687">
            <v>14910</v>
          </cell>
          <cell r="AC687">
            <v>54300</v>
          </cell>
        </row>
        <row r="688">
          <cell r="O688" t="str">
            <v>35G336</v>
          </cell>
          <cell r="P688" t="str">
            <v>POPEJOY</v>
          </cell>
          <cell r="Q688">
            <v>856587</v>
          </cell>
          <cell r="R688">
            <v>6938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1577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</row>
        <row r="689">
          <cell r="O689" t="str">
            <v>83G794</v>
          </cell>
          <cell r="P689" t="str">
            <v>PORTSMOUTH</v>
          </cell>
          <cell r="Q689">
            <v>7096558</v>
          </cell>
          <cell r="R689">
            <v>57482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</row>
        <row r="690">
          <cell r="O690" t="str">
            <v>03G013</v>
          </cell>
          <cell r="P690" t="str">
            <v>POSTVILLE</v>
          </cell>
          <cell r="Q690">
            <v>48084248</v>
          </cell>
          <cell r="R690">
            <v>389482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26800</v>
          </cell>
          <cell r="Y690">
            <v>0</v>
          </cell>
          <cell r="Z690">
            <v>12983</v>
          </cell>
          <cell r="AA690">
            <v>0</v>
          </cell>
          <cell r="AB690">
            <v>81500</v>
          </cell>
          <cell r="AC690">
            <v>119200</v>
          </cell>
        </row>
        <row r="691">
          <cell r="O691" t="str">
            <v>50G471</v>
          </cell>
          <cell r="P691" t="str">
            <v>PRAIRIE CITY</v>
          </cell>
          <cell r="Q691">
            <v>48744142</v>
          </cell>
          <cell r="R691">
            <v>394828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18600</v>
          </cell>
          <cell r="Y691">
            <v>0</v>
          </cell>
          <cell r="Z691">
            <v>0</v>
          </cell>
          <cell r="AA691">
            <v>0</v>
          </cell>
          <cell r="AB691">
            <v>57565</v>
          </cell>
          <cell r="AC691">
            <v>45587</v>
          </cell>
        </row>
        <row r="692">
          <cell r="O692" t="str">
            <v>57G550</v>
          </cell>
          <cell r="P692" t="str">
            <v>PRAIRIEBURG</v>
          </cell>
          <cell r="Q692">
            <v>3768950</v>
          </cell>
          <cell r="R692">
            <v>30528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2750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</row>
        <row r="693">
          <cell r="O693" t="str">
            <v>02G009</v>
          </cell>
          <cell r="P693" t="str">
            <v>PRESCOTT</v>
          </cell>
          <cell r="Q693">
            <v>3192945</v>
          </cell>
          <cell r="R693">
            <v>25863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11500</v>
          </cell>
          <cell r="Y693">
            <v>0</v>
          </cell>
          <cell r="Z693">
            <v>0</v>
          </cell>
          <cell r="AA693">
            <v>0</v>
          </cell>
          <cell r="AB693">
            <v>3500</v>
          </cell>
          <cell r="AC693">
            <v>0</v>
          </cell>
        </row>
        <row r="694">
          <cell r="O694" t="str">
            <v>49G457</v>
          </cell>
          <cell r="P694" t="str">
            <v>PRESTON</v>
          </cell>
          <cell r="Q694">
            <v>34062604</v>
          </cell>
          <cell r="R694">
            <v>275907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2872</v>
          </cell>
          <cell r="Z694">
            <v>5109</v>
          </cell>
          <cell r="AA694">
            <v>0</v>
          </cell>
          <cell r="AB694">
            <v>17000</v>
          </cell>
          <cell r="AC694">
            <v>0</v>
          </cell>
        </row>
        <row r="695">
          <cell r="O695" t="str">
            <v>71G663</v>
          </cell>
          <cell r="P695" t="str">
            <v>PRIMGHAR</v>
          </cell>
          <cell r="Q695">
            <v>20857168</v>
          </cell>
          <cell r="R695">
            <v>168943</v>
          </cell>
          <cell r="S695">
            <v>0</v>
          </cell>
          <cell r="T695">
            <v>0</v>
          </cell>
          <cell r="U695">
            <v>20068</v>
          </cell>
          <cell r="V695">
            <v>0</v>
          </cell>
          <cell r="W695">
            <v>0</v>
          </cell>
          <cell r="X695">
            <v>22000</v>
          </cell>
          <cell r="Y695">
            <v>0</v>
          </cell>
          <cell r="Z695">
            <v>5631</v>
          </cell>
          <cell r="AA695">
            <v>0</v>
          </cell>
          <cell r="AB695">
            <v>0</v>
          </cell>
          <cell r="AC695">
            <v>0</v>
          </cell>
        </row>
        <row r="696">
          <cell r="O696" t="str">
            <v>82G784</v>
          </cell>
          <cell r="P696" t="str">
            <v>PRINCETON</v>
          </cell>
          <cell r="Q696">
            <v>38308351</v>
          </cell>
          <cell r="R696">
            <v>308769</v>
          </cell>
          <cell r="S696">
            <v>0</v>
          </cell>
          <cell r="T696">
            <v>0</v>
          </cell>
          <cell r="U696">
            <v>0</v>
          </cell>
          <cell r="V696">
            <v>5172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</row>
        <row r="697">
          <cell r="O697" t="str">
            <v>93G896</v>
          </cell>
          <cell r="P697" t="str">
            <v>PROMISE CITY</v>
          </cell>
          <cell r="Q697">
            <v>1402538</v>
          </cell>
          <cell r="R697">
            <v>11361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343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</row>
        <row r="698">
          <cell r="O698" t="str">
            <v>45G424</v>
          </cell>
          <cell r="P698" t="str">
            <v>PROTIVIN</v>
          </cell>
          <cell r="Q698">
            <v>9106347</v>
          </cell>
          <cell r="R698">
            <v>73761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13000</v>
          </cell>
          <cell r="Y698">
            <v>1179</v>
          </cell>
          <cell r="Z698">
            <v>2200</v>
          </cell>
          <cell r="AA698">
            <v>0</v>
          </cell>
          <cell r="AB698">
            <v>6500</v>
          </cell>
          <cell r="AC698">
            <v>6600</v>
          </cell>
        </row>
        <row r="699">
          <cell r="O699" t="str">
            <v>26G245</v>
          </cell>
          <cell r="P699" t="str">
            <v>PULASKI</v>
          </cell>
          <cell r="Q699">
            <v>4052932</v>
          </cell>
          <cell r="R699">
            <v>32829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12000</v>
          </cell>
          <cell r="Y699">
            <v>0</v>
          </cell>
          <cell r="Z699">
            <v>0</v>
          </cell>
          <cell r="AA699">
            <v>0</v>
          </cell>
          <cell r="AB699">
            <v>1000</v>
          </cell>
          <cell r="AC699">
            <v>0</v>
          </cell>
        </row>
        <row r="700">
          <cell r="O700" t="str">
            <v>10G079</v>
          </cell>
          <cell r="P700" t="str">
            <v>QUASQUETON</v>
          </cell>
          <cell r="Q700">
            <v>12487015</v>
          </cell>
          <cell r="R700">
            <v>101145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16687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9791</v>
          </cell>
        </row>
        <row r="701">
          <cell r="O701" t="str">
            <v>18G159</v>
          </cell>
          <cell r="P701" t="str">
            <v>QUIMBY</v>
          </cell>
          <cell r="Q701">
            <v>5807554</v>
          </cell>
          <cell r="R701">
            <v>47041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22000</v>
          </cell>
          <cell r="Y701">
            <v>0</v>
          </cell>
          <cell r="Z701">
            <v>0</v>
          </cell>
          <cell r="AA701">
            <v>0</v>
          </cell>
          <cell r="AB701">
            <v>2360</v>
          </cell>
          <cell r="AC701">
            <v>0</v>
          </cell>
        </row>
        <row r="702">
          <cell r="O702" t="str">
            <v>42G396</v>
          </cell>
          <cell r="P702" t="str">
            <v>RADCLIFFE</v>
          </cell>
          <cell r="Q702">
            <v>15055854</v>
          </cell>
          <cell r="R702">
            <v>121952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17200</v>
          </cell>
          <cell r="Y702">
            <v>0</v>
          </cell>
          <cell r="Z702">
            <v>3319</v>
          </cell>
          <cell r="AA702">
            <v>0</v>
          </cell>
          <cell r="AB702">
            <v>10133</v>
          </cell>
          <cell r="AC702">
            <v>7691</v>
          </cell>
        </row>
        <row r="703">
          <cell r="O703" t="str">
            <v>95G915</v>
          </cell>
          <cell r="P703" t="str">
            <v>RAKE</v>
          </cell>
          <cell r="Q703">
            <v>9589765</v>
          </cell>
          <cell r="R703">
            <v>77677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22908</v>
          </cell>
          <cell r="Y703">
            <v>0</v>
          </cell>
          <cell r="Z703">
            <v>0</v>
          </cell>
          <cell r="AA703">
            <v>0</v>
          </cell>
          <cell r="AB703">
            <v>6500</v>
          </cell>
          <cell r="AC703">
            <v>0</v>
          </cell>
        </row>
        <row r="704">
          <cell r="O704" t="str">
            <v>14G124</v>
          </cell>
          <cell r="P704" t="str">
            <v>RALSTON</v>
          </cell>
          <cell r="Q704">
            <v>15096218</v>
          </cell>
          <cell r="R704">
            <v>120634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</row>
        <row r="705">
          <cell r="O705" t="str">
            <v>33G317</v>
          </cell>
          <cell r="P705" t="str">
            <v>RANDALIA</v>
          </cell>
          <cell r="Q705">
            <v>809063</v>
          </cell>
          <cell r="R705">
            <v>6553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1500</v>
          </cell>
          <cell r="Y705">
            <v>109</v>
          </cell>
          <cell r="Z705">
            <v>0</v>
          </cell>
          <cell r="AA705">
            <v>0</v>
          </cell>
          <cell r="AB705">
            <v>1000</v>
          </cell>
          <cell r="AC705">
            <v>0</v>
          </cell>
        </row>
        <row r="706">
          <cell r="O706" t="str">
            <v>40G375</v>
          </cell>
          <cell r="P706" t="str">
            <v>RANDALL</v>
          </cell>
          <cell r="Q706">
            <v>5901357</v>
          </cell>
          <cell r="R706">
            <v>47801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10000</v>
          </cell>
          <cell r="Y706">
            <v>0</v>
          </cell>
          <cell r="Z706">
            <v>1000</v>
          </cell>
          <cell r="AA706">
            <v>0</v>
          </cell>
          <cell r="AB706">
            <v>0</v>
          </cell>
          <cell r="AC706">
            <v>1500</v>
          </cell>
        </row>
        <row r="707">
          <cell r="O707" t="str">
            <v>36G341</v>
          </cell>
          <cell r="P707" t="str">
            <v>RANDOLPH</v>
          </cell>
          <cell r="Q707">
            <v>7248774</v>
          </cell>
          <cell r="R707">
            <v>58715</v>
          </cell>
          <cell r="S707">
            <v>0</v>
          </cell>
          <cell r="T707">
            <v>0</v>
          </cell>
          <cell r="U707">
            <v>0</v>
          </cell>
          <cell r="V707">
            <v>979</v>
          </cell>
          <cell r="W707">
            <v>0</v>
          </cell>
          <cell r="X707">
            <v>15000</v>
          </cell>
          <cell r="Y707">
            <v>0</v>
          </cell>
          <cell r="Z707">
            <v>1957</v>
          </cell>
          <cell r="AA707">
            <v>0</v>
          </cell>
          <cell r="AB707">
            <v>8900</v>
          </cell>
          <cell r="AC707">
            <v>0</v>
          </cell>
        </row>
        <row r="708">
          <cell r="O708" t="str">
            <v>04G024</v>
          </cell>
          <cell r="P708" t="str">
            <v>RATHBUN</v>
          </cell>
          <cell r="Q708">
            <v>1489722</v>
          </cell>
          <cell r="R708">
            <v>12067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2200</v>
          </cell>
          <cell r="Y708">
            <v>0</v>
          </cell>
          <cell r="Z708">
            <v>402</v>
          </cell>
          <cell r="AA708">
            <v>0</v>
          </cell>
          <cell r="AB708">
            <v>900</v>
          </cell>
          <cell r="AC708">
            <v>0</v>
          </cell>
        </row>
        <row r="709">
          <cell r="O709" t="str">
            <v>07G053</v>
          </cell>
          <cell r="P709" t="str">
            <v>RAYMOND</v>
          </cell>
          <cell r="Q709">
            <v>31571818</v>
          </cell>
          <cell r="R709">
            <v>218400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</row>
        <row r="710">
          <cell r="O710" t="str">
            <v>09G068</v>
          </cell>
          <cell r="P710" t="str">
            <v>READLYN</v>
          </cell>
          <cell r="Q710">
            <v>28386602</v>
          </cell>
          <cell r="R710">
            <v>229931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5000</v>
          </cell>
          <cell r="Y710">
            <v>0</v>
          </cell>
          <cell r="Z710">
            <v>0</v>
          </cell>
          <cell r="AA710">
            <v>0</v>
          </cell>
          <cell r="AB710">
            <v>27465</v>
          </cell>
          <cell r="AC710">
            <v>43175</v>
          </cell>
        </row>
        <row r="711">
          <cell r="O711" t="str">
            <v>50G472</v>
          </cell>
          <cell r="P711" t="str">
            <v>REASNOR</v>
          </cell>
          <cell r="Q711">
            <v>3037803</v>
          </cell>
          <cell r="R711">
            <v>24606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3780</v>
          </cell>
          <cell r="Y711">
            <v>275</v>
          </cell>
          <cell r="Z711">
            <v>750</v>
          </cell>
          <cell r="AA711">
            <v>0</v>
          </cell>
          <cell r="AB711">
            <v>1300</v>
          </cell>
          <cell r="AC711">
            <v>0</v>
          </cell>
        </row>
        <row r="712">
          <cell r="O712" t="str">
            <v>69G647</v>
          </cell>
          <cell r="P712" t="str">
            <v>RED OAK</v>
          </cell>
          <cell r="Q712">
            <v>154966049</v>
          </cell>
          <cell r="R712">
            <v>1255225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107890</v>
          </cell>
          <cell r="Y712">
            <v>0</v>
          </cell>
          <cell r="Z712">
            <v>41841</v>
          </cell>
          <cell r="AA712">
            <v>0</v>
          </cell>
          <cell r="AB712">
            <v>339535</v>
          </cell>
          <cell r="AC712">
            <v>619999</v>
          </cell>
        </row>
        <row r="713">
          <cell r="O713" t="str">
            <v>80G759</v>
          </cell>
          <cell r="P713" t="str">
            <v>REDDING</v>
          </cell>
          <cell r="Q713">
            <v>1006402</v>
          </cell>
          <cell r="R713">
            <v>8152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</row>
        <row r="714">
          <cell r="O714" t="str">
            <v>25G238</v>
          </cell>
          <cell r="P714" t="str">
            <v>REDFIELD</v>
          </cell>
          <cell r="Q714">
            <v>25009780</v>
          </cell>
          <cell r="R714">
            <v>202579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40000</v>
          </cell>
          <cell r="Y714">
            <v>0</v>
          </cell>
          <cell r="Z714">
            <v>6753</v>
          </cell>
          <cell r="AA714">
            <v>0</v>
          </cell>
          <cell r="AB714">
            <v>67000</v>
          </cell>
          <cell r="AC714">
            <v>0</v>
          </cell>
        </row>
        <row r="715">
          <cell r="O715" t="str">
            <v>38G359</v>
          </cell>
          <cell r="P715" t="str">
            <v>REINBECK</v>
          </cell>
          <cell r="Q715">
            <v>55776056</v>
          </cell>
          <cell r="R715">
            <v>451786</v>
          </cell>
          <cell r="S715">
            <v>0</v>
          </cell>
          <cell r="T715">
            <v>0</v>
          </cell>
          <cell r="U715">
            <v>0</v>
          </cell>
          <cell r="V715">
            <v>7530</v>
          </cell>
          <cell r="W715">
            <v>0</v>
          </cell>
          <cell r="X715">
            <v>60650</v>
          </cell>
          <cell r="Y715">
            <v>0</v>
          </cell>
          <cell r="Z715">
            <v>15060</v>
          </cell>
          <cell r="AA715">
            <v>7235</v>
          </cell>
          <cell r="AB715">
            <v>45373</v>
          </cell>
          <cell r="AC715">
            <v>88550</v>
          </cell>
        </row>
        <row r="716">
          <cell r="O716" t="str">
            <v>11G089</v>
          </cell>
          <cell r="P716" t="str">
            <v>REMBRANDT</v>
          </cell>
          <cell r="Q716">
            <v>2923334</v>
          </cell>
          <cell r="R716">
            <v>23679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2500</v>
          </cell>
          <cell r="Y716">
            <v>0</v>
          </cell>
          <cell r="Z716">
            <v>0</v>
          </cell>
          <cell r="AA716">
            <v>0</v>
          </cell>
          <cell r="AB716">
            <v>1205</v>
          </cell>
          <cell r="AC716">
            <v>0</v>
          </cell>
        </row>
        <row r="717">
          <cell r="O717" t="str">
            <v>75G700</v>
          </cell>
          <cell r="P717" t="str">
            <v>REMSEN</v>
          </cell>
          <cell r="Q717">
            <v>65336104</v>
          </cell>
          <cell r="R717">
            <v>529222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22493</v>
          </cell>
          <cell r="Y717">
            <v>0</v>
          </cell>
          <cell r="Z717">
            <v>0</v>
          </cell>
          <cell r="AA717">
            <v>0</v>
          </cell>
          <cell r="AB717">
            <v>57154</v>
          </cell>
          <cell r="AC717">
            <v>114575</v>
          </cell>
        </row>
        <row r="718">
          <cell r="O718" t="str">
            <v>46G433</v>
          </cell>
          <cell r="P718" t="str">
            <v>RENWICK</v>
          </cell>
          <cell r="Q718">
            <v>17246662</v>
          </cell>
          <cell r="R718">
            <v>139698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21000</v>
          </cell>
          <cell r="Y718">
            <v>0</v>
          </cell>
          <cell r="Z718">
            <v>4657</v>
          </cell>
          <cell r="AA718">
            <v>0</v>
          </cell>
          <cell r="AB718">
            <v>9600</v>
          </cell>
          <cell r="AC718">
            <v>2100</v>
          </cell>
        </row>
        <row r="719">
          <cell r="O719" t="str">
            <v>64G613</v>
          </cell>
          <cell r="P719" t="str">
            <v>RHODES</v>
          </cell>
          <cell r="Q719">
            <v>5042790</v>
          </cell>
          <cell r="R719">
            <v>40847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</row>
        <row r="720">
          <cell r="O720" t="str">
            <v>66G628</v>
          </cell>
          <cell r="P720" t="str">
            <v>RICEVILLE</v>
          </cell>
          <cell r="Q720">
            <v>21057003</v>
          </cell>
          <cell r="R720">
            <v>170562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20000</v>
          </cell>
          <cell r="Y720">
            <v>1600</v>
          </cell>
          <cell r="Z720">
            <v>5685</v>
          </cell>
          <cell r="AA720">
            <v>0</v>
          </cell>
          <cell r="AB720">
            <v>26500</v>
          </cell>
          <cell r="AC720">
            <v>52500</v>
          </cell>
        </row>
        <row r="721">
          <cell r="O721" t="str">
            <v>54G511</v>
          </cell>
          <cell r="P721" t="str">
            <v>RICHLAND</v>
          </cell>
          <cell r="Q721">
            <v>14154729</v>
          </cell>
          <cell r="R721">
            <v>114653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17892</v>
          </cell>
          <cell r="Y721">
            <v>0</v>
          </cell>
          <cell r="Z721">
            <v>0</v>
          </cell>
          <cell r="AA721">
            <v>0</v>
          </cell>
          <cell r="AB721">
            <v>9000</v>
          </cell>
          <cell r="AC721">
            <v>6000</v>
          </cell>
        </row>
        <row r="722">
          <cell r="O722" t="str">
            <v>31G298</v>
          </cell>
          <cell r="P722" t="str">
            <v>RICKARDSVILLE</v>
          </cell>
          <cell r="Q722">
            <v>8116240</v>
          </cell>
          <cell r="R722">
            <v>12175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</row>
        <row r="723">
          <cell r="O723" t="str">
            <v>24G224</v>
          </cell>
          <cell r="P723" t="str">
            <v>RICKETTS</v>
          </cell>
          <cell r="Q723">
            <v>1017544</v>
          </cell>
          <cell r="R723">
            <v>8242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7100</v>
          </cell>
          <cell r="Y723">
            <v>0</v>
          </cell>
          <cell r="Z723">
            <v>275</v>
          </cell>
          <cell r="AA723">
            <v>0</v>
          </cell>
          <cell r="AB723">
            <v>0</v>
          </cell>
          <cell r="AC723">
            <v>677</v>
          </cell>
        </row>
        <row r="724">
          <cell r="O724" t="str">
            <v>96G924</v>
          </cell>
          <cell r="P724" t="str">
            <v>RIDGEWAY</v>
          </cell>
          <cell r="Q724">
            <v>12680926</v>
          </cell>
          <cell r="R724">
            <v>98900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</row>
        <row r="725">
          <cell r="O725" t="str">
            <v>13G110</v>
          </cell>
          <cell r="P725" t="str">
            <v>RINARD</v>
          </cell>
          <cell r="Q725">
            <v>508459</v>
          </cell>
          <cell r="R725">
            <v>4119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413</v>
          </cell>
          <cell r="Y725">
            <v>0</v>
          </cell>
          <cell r="Z725">
            <v>137</v>
          </cell>
          <cell r="AA725">
            <v>0</v>
          </cell>
          <cell r="AB725">
            <v>410</v>
          </cell>
          <cell r="AC725">
            <v>0</v>
          </cell>
        </row>
        <row r="726">
          <cell r="O726" t="str">
            <v>32G307</v>
          </cell>
          <cell r="P726" t="str">
            <v>RINGSTED</v>
          </cell>
          <cell r="Q726">
            <v>7144024</v>
          </cell>
          <cell r="R726">
            <v>53527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16000</v>
          </cell>
          <cell r="Y726">
            <v>0</v>
          </cell>
          <cell r="Z726">
            <v>1929</v>
          </cell>
          <cell r="AA726">
            <v>0</v>
          </cell>
          <cell r="AB726">
            <v>12000</v>
          </cell>
          <cell r="AC726">
            <v>29300</v>
          </cell>
        </row>
        <row r="727">
          <cell r="O727" t="str">
            <v>37G351</v>
          </cell>
          <cell r="P727" t="str">
            <v>RIPPEY</v>
          </cell>
          <cell r="Q727">
            <v>4631994</v>
          </cell>
          <cell r="R727">
            <v>37519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15000</v>
          </cell>
          <cell r="Y727">
            <v>0</v>
          </cell>
          <cell r="Z727">
            <v>0</v>
          </cell>
          <cell r="AA727">
            <v>0</v>
          </cell>
          <cell r="AB727">
            <v>3600</v>
          </cell>
          <cell r="AC727">
            <v>0</v>
          </cell>
        </row>
        <row r="728">
          <cell r="O728" t="str">
            <v>82G785</v>
          </cell>
          <cell r="P728" t="str">
            <v>RIVERDALE</v>
          </cell>
          <cell r="Q728">
            <v>72699043</v>
          </cell>
          <cell r="R728">
            <v>316839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</row>
        <row r="729">
          <cell r="O729" t="str">
            <v>92G886</v>
          </cell>
          <cell r="P729" t="str">
            <v>RIVERSIDE</v>
          </cell>
          <cell r="Q729">
            <v>108486992</v>
          </cell>
          <cell r="R729">
            <v>878745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</row>
        <row r="730">
          <cell r="O730" t="str">
            <v>36G342</v>
          </cell>
          <cell r="P730" t="str">
            <v>RIVERTON</v>
          </cell>
          <cell r="Q730">
            <v>4512655</v>
          </cell>
          <cell r="R730">
            <v>36553</v>
          </cell>
          <cell r="S730">
            <v>0</v>
          </cell>
          <cell r="T730">
            <v>0</v>
          </cell>
          <cell r="U730">
            <v>0</v>
          </cell>
          <cell r="V730">
            <v>609</v>
          </cell>
          <cell r="W730">
            <v>0</v>
          </cell>
          <cell r="X730">
            <v>19000</v>
          </cell>
          <cell r="Y730">
            <v>0</v>
          </cell>
          <cell r="Z730">
            <v>1218</v>
          </cell>
          <cell r="AA730">
            <v>0</v>
          </cell>
          <cell r="AB730">
            <v>6500</v>
          </cell>
          <cell r="AC730">
            <v>0</v>
          </cell>
        </row>
        <row r="731">
          <cell r="O731" t="str">
            <v>57G551</v>
          </cell>
          <cell r="P731" t="str">
            <v>ROBINS</v>
          </cell>
          <cell r="Q731">
            <v>185588181</v>
          </cell>
          <cell r="R731">
            <v>1276698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</row>
        <row r="732">
          <cell r="O732" t="str">
            <v>17G148</v>
          </cell>
          <cell r="P732" t="str">
            <v>ROCK FALLS</v>
          </cell>
          <cell r="Q732">
            <v>5907970</v>
          </cell>
          <cell r="R732">
            <v>38900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</row>
        <row r="733">
          <cell r="O733" t="str">
            <v>60G575</v>
          </cell>
          <cell r="P733" t="str">
            <v>ROCK RAPIDS</v>
          </cell>
          <cell r="Q733">
            <v>84119305</v>
          </cell>
          <cell r="R733">
            <v>681366</v>
          </cell>
          <cell r="S733">
            <v>0</v>
          </cell>
          <cell r="T733">
            <v>0</v>
          </cell>
          <cell r="U733">
            <v>0</v>
          </cell>
          <cell r="V733">
            <v>11356</v>
          </cell>
          <cell r="W733">
            <v>0</v>
          </cell>
          <cell r="X733">
            <v>92757</v>
          </cell>
          <cell r="Y733">
            <v>0</v>
          </cell>
          <cell r="Z733">
            <v>22712</v>
          </cell>
          <cell r="AA733">
            <v>0</v>
          </cell>
          <cell r="AB733">
            <v>73000</v>
          </cell>
          <cell r="AC733">
            <v>63000</v>
          </cell>
        </row>
        <row r="734">
          <cell r="O734" t="str">
            <v>84G809</v>
          </cell>
          <cell r="P734" t="str">
            <v>ROCK VALLEY</v>
          </cell>
          <cell r="Q734">
            <v>125621431</v>
          </cell>
          <cell r="R734">
            <v>1017534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63989</v>
          </cell>
          <cell r="Y734">
            <v>0</v>
          </cell>
          <cell r="Z734">
            <v>33918</v>
          </cell>
          <cell r="AA734">
            <v>0</v>
          </cell>
          <cell r="AB734">
            <v>216344</v>
          </cell>
          <cell r="AC734">
            <v>0</v>
          </cell>
        </row>
        <row r="735">
          <cell r="O735" t="str">
            <v>34G328</v>
          </cell>
          <cell r="P735" t="str">
            <v>ROCKFORD</v>
          </cell>
          <cell r="Q735">
            <v>20233281</v>
          </cell>
          <cell r="R735">
            <v>163890</v>
          </cell>
          <cell r="S735">
            <v>0</v>
          </cell>
          <cell r="T735">
            <v>0</v>
          </cell>
          <cell r="U735">
            <v>0</v>
          </cell>
          <cell r="V735">
            <v>2731</v>
          </cell>
          <cell r="W735">
            <v>0</v>
          </cell>
          <cell r="X735">
            <v>24539</v>
          </cell>
          <cell r="Y735">
            <v>215</v>
          </cell>
          <cell r="Z735">
            <v>5463</v>
          </cell>
          <cell r="AA735">
            <v>0</v>
          </cell>
          <cell r="AB735">
            <v>14405</v>
          </cell>
          <cell r="AC735">
            <v>21061</v>
          </cell>
        </row>
        <row r="736">
          <cell r="O736" t="str">
            <v>17G149</v>
          </cell>
          <cell r="P736" t="str">
            <v>ROCKWELL</v>
          </cell>
          <cell r="Q736">
            <v>33662956</v>
          </cell>
          <cell r="R736">
            <v>272670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</row>
        <row r="737">
          <cell r="O737" t="str">
            <v>13G111</v>
          </cell>
          <cell r="P737" t="str">
            <v>ROCKWELL CITY</v>
          </cell>
          <cell r="Q737">
            <v>33984559</v>
          </cell>
          <cell r="R737">
            <v>275275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60000</v>
          </cell>
          <cell r="Y737">
            <v>0</v>
          </cell>
          <cell r="Z737">
            <v>9176</v>
          </cell>
          <cell r="AA737">
            <v>0</v>
          </cell>
          <cell r="AB737">
            <v>65370</v>
          </cell>
          <cell r="AC737">
            <v>191100</v>
          </cell>
        </row>
        <row r="738">
          <cell r="O738" t="str">
            <v>74G689</v>
          </cell>
          <cell r="P738" t="str">
            <v>RODMAN</v>
          </cell>
          <cell r="Q738">
            <v>1197436</v>
          </cell>
          <cell r="R738">
            <v>6358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6557</v>
          </cell>
          <cell r="Y738">
            <v>149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</row>
        <row r="739">
          <cell r="O739" t="str">
            <v>67G636</v>
          </cell>
          <cell r="P739" t="str">
            <v>RODNEY</v>
          </cell>
          <cell r="Q739">
            <v>886186</v>
          </cell>
          <cell r="R739">
            <v>7178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2850</v>
          </cell>
          <cell r="Y739">
            <v>0</v>
          </cell>
          <cell r="Z739">
            <v>0</v>
          </cell>
          <cell r="AA739">
            <v>0</v>
          </cell>
          <cell r="AB739">
            <v>525</v>
          </cell>
          <cell r="AC739">
            <v>0</v>
          </cell>
        </row>
        <row r="740">
          <cell r="O740" t="str">
            <v>85G821</v>
          </cell>
          <cell r="P740" t="str">
            <v>ROLAND</v>
          </cell>
          <cell r="Q740">
            <v>44087483</v>
          </cell>
          <cell r="R740">
            <v>357109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43341</v>
          </cell>
          <cell r="Y740">
            <v>0</v>
          </cell>
          <cell r="Z740">
            <v>0</v>
          </cell>
          <cell r="AA740">
            <v>0</v>
          </cell>
          <cell r="AB740">
            <v>29551</v>
          </cell>
          <cell r="AC740">
            <v>32376</v>
          </cell>
        </row>
        <row r="741">
          <cell r="O741" t="str">
            <v>76G710</v>
          </cell>
          <cell r="P741" t="str">
            <v>ROLFE</v>
          </cell>
          <cell r="Q741">
            <v>12593207</v>
          </cell>
          <cell r="R741">
            <v>102005</v>
          </cell>
          <cell r="S741">
            <v>0</v>
          </cell>
          <cell r="T741">
            <v>0</v>
          </cell>
          <cell r="U741">
            <v>0</v>
          </cell>
          <cell r="V741">
            <v>1700</v>
          </cell>
          <cell r="W741">
            <v>850</v>
          </cell>
          <cell r="X741">
            <v>19000</v>
          </cell>
          <cell r="Y741">
            <v>2000</v>
          </cell>
          <cell r="Z741">
            <v>3400</v>
          </cell>
          <cell r="AA741">
            <v>0</v>
          </cell>
          <cell r="AB741">
            <v>12250</v>
          </cell>
          <cell r="AC741">
            <v>27020</v>
          </cell>
        </row>
        <row r="742">
          <cell r="O742" t="str">
            <v>44G416</v>
          </cell>
          <cell r="P742" t="str">
            <v>ROME</v>
          </cell>
          <cell r="Q742">
            <v>1289442</v>
          </cell>
          <cell r="R742">
            <v>10444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</row>
        <row r="743">
          <cell r="O743" t="str">
            <v>62G591</v>
          </cell>
          <cell r="P743" t="str">
            <v>ROSE HILL</v>
          </cell>
          <cell r="Q743">
            <v>1582665</v>
          </cell>
          <cell r="R743">
            <v>12820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</row>
        <row r="744">
          <cell r="O744" t="str">
            <v>21G178</v>
          </cell>
          <cell r="P744" t="str">
            <v>ROSSIE</v>
          </cell>
          <cell r="Q744">
            <v>1163001</v>
          </cell>
          <cell r="R744">
            <v>9420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</row>
        <row r="745">
          <cell r="O745" t="str">
            <v>99G954</v>
          </cell>
          <cell r="P745" t="str">
            <v>ROWAN</v>
          </cell>
          <cell r="Q745">
            <v>2207679</v>
          </cell>
          <cell r="R745">
            <v>17882</v>
          </cell>
          <cell r="S745">
            <v>0</v>
          </cell>
          <cell r="T745">
            <v>0</v>
          </cell>
          <cell r="U745">
            <v>0</v>
          </cell>
          <cell r="V745">
            <v>298</v>
          </cell>
          <cell r="W745">
            <v>149</v>
          </cell>
          <cell r="X745">
            <v>8000</v>
          </cell>
          <cell r="Y745">
            <v>295</v>
          </cell>
          <cell r="Z745">
            <v>596</v>
          </cell>
          <cell r="AA745">
            <v>0</v>
          </cell>
          <cell r="AB745">
            <v>1950</v>
          </cell>
          <cell r="AC745">
            <v>1205</v>
          </cell>
        </row>
        <row r="746">
          <cell r="O746" t="str">
            <v>10G080</v>
          </cell>
          <cell r="P746" t="str">
            <v>ROWLEY</v>
          </cell>
          <cell r="Q746">
            <v>8458539</v>
          </cell>
          <cell r="R746">
            <v>54300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13600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</row>
        <row r="747">
          <cell r="O747" t="str">
            <v>21G179</v>
          </cell>
          <cell r="P747" t="str">
            <v>ROYAL</v>
          </cell>
          <cell r="Q747">
            <v>13078987</v>
          </cell>
          <cell r="R747">
            <v>105940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10000</v>
          </cell>
          <cell r="AC747">
            <v>15000</v>
          </cell>
        </row>
        <row r="748">
          <cell r="O748" t="str">
            <v>34G329</v>
          </cell>
          <cell r="P748" t="str">
            <v>RUDD</v>
          </cell>
          <cell r="Q748">
            <v>10227079</v>
          </cell>
          <cell r="R748">
            <v>82839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12000</v>
          </cell>
          <cell r="Y748">
            <v>0</v>
          </cell>
          <cell r="Z748">
            <v>0</v>
          </cell>
          <cell r="AA748">
            <v>0</v>
          </cell>
          <cell r="AB748">
            <v>12573</v>
          </cell>
          <cell r="AC748">
            <v>0</v>
          </cell>
        </row>
        <row r="749">
          <cell r="O749" t="str">
            <v>77G724</v>
          </cell>
          <cell r="P749" t="str">
            <v>RUNNELLS</v>
          </cell>
          <cell r="Q749">
            <v>15059109</v>
          </cell>
          <cell r="R749">
            <v>121979</v>
          </cell>
          <cell r="S749">
            <v>0</v>
          </cell>
          <cell r="T749">
            <v>0</v>
          </cell>
          <cell r="U749">
            <v>21000</v>
          </cell>
          <cell r="V749">
            <v>2033</v>
          </cell>
          <cell r="W749">
            <v>1016</v>
          </cell>
          <cell r="X749">
            <v>17000</v>
          </cell>
          <cell r="Y749">
            <v>3000</v>
          </cell>
          <cell r="Z749">
            <v>4066</v>
          </cell>
          <cell r="AA749">
            <v>0</v>
          </cell>
          <cell r="AB749">
            <v>6500</v>
          </cell>
          <cell r="AC749">
            <v>0</v>
          </cell>
        </row>
        <row r="750">
          <cell r="O750" t="str">
            <v>59G566</v>
          </cell>
          <cell r="P750" t="str">
            <v>RUSSELL</v>
          </cell>
          <cell r="Q750">
            <v>7056803</v>
          </cell>
          <cell r="R750">
            <v>57160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10761</v>
          </cell>
          <cell r="Y750">
            <v>0</v>
          </cell>
          <cell r="Z750">
            <v>1905</v>
          </cell>
          <cell r="AA750">
            <v>0</v>
          </cell>
          <cell r="AB750">
            <v>10761</v>
          </cell>
          <cell r="AC750">
            <v>4324</v>
          </cell>
        </row>
        <row r="751">
          <cell r="O751" t="str">
            <v>74G690</v>
          </cell>
          <cell r="P751" t="str">
            <v>RUTHVEN</v>
          </cell>
          <cell r="Q751">
            <v>15558603</v>
          </cell>
          <cell r="R751">
            <v>126025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19090</v>
          </cell>
          <cell r="Y751">
            <v>2447</v>
          </cell>
          <cell r="Z751">
            <v>4201</v>
          </cell>
          <cell r="AA751">
            <v>0</v>
          </cell>
          <cell r="AB751">
            <v>0</v>
          </cell>
          <cell r="AC751">
            <v>0</v>
          </cell>
        </row>
        <row r="752">
          <cell r="O752" t="str">
            <v>46G434</v>
          </cell>
          <cell r="P752" t="str">
            <v>RUTLAND</v>
          </cell>
          <cell r="Q752">
            <v>3379806</v>
          </cell>
          <cell r="R752">
            <v>27376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3700</v>
          </cell>
          <cell r="Y752">
            <v>0</v>
          </cell>
          <cell r="Z752">
            <v>913</v>
          </cell>
          <cell r="AA752">
            <v>0</v>
          </cell>
          <cell r="AB752">
            <v>2700</v>
          </cell>
          <cell r="AC752">
            <v>0</v>
          </cell>
        </row>
        <row r="753">
          <cell r="O753" t="str">
            <v>28G266</v>
          </cell>
          <cell r="P753" t="str">
            <v>RYAN</v>
          </cell>
          <cell r="Q753">
            <v>13847387</v>
          </cell>
          <cell r="R753">
            <v>112164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27000</v>
          </cell>
          <cell r="Y753">
            <v>0</v>
          </cell>
          <cell r="Z753">
            <v>3739</v>
          </cell>
          <cell r="AA753">
            <v>0</v>
          </cell>
          <cell r="AB753">
            <v>5000</v>
          </cell>
          <cell r="AC753">
            <v>0</v>
          </cell>
        </row>
        <row r="754">
          <cell r="O754" t="str">
            <v>49G458</v>
          </cell>
          <cell r="P754" t="str">
            <v>SABULA</v>
          </cell>
          <cell r="Q754">
            <v>17919651</v>
          </cell>
          <cell r="R754">
            <v>145149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24850</v>
          </cell>
          <cell r="Y754">
            <v>1584</v>
          </cell>
          <cell r="Z754">
            <v>4500</v>
          </cell>
          <cell r="AA754">
            <v>0</v>
          </cell>
          <cell r="AB754">
            <v>20000</v>
          </cell>
          <cell r="AC754">
            <v>0</v>
          </cell>
        </row>
        <row r="755">
          <cell r="O755" t="str">
            <v>81G767</v>
          </cell>
          <cell r="P755" t="str">
            <v>SAC CITY</v>
          </cell>
          <cell r="Q755">
            <v>55963230</v>
          </cell>
          <cell r="R755">
            <v>453302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95000</v>
          </cell>
          <cell r="Y755">
            <v>0</v>
          </cell>
          <cell r="Z755">
            <v>15110</v>
          </cell>
          <cell r="AA755">
            <v>0</v>
          </cell>
          <cell r="AB755">
            <v>110950</v>
          </cell>
          <cell r="AC755">
            <v>268200</v>
          </cell>
        </row>
        <row r="756">
          <cell r="O756" t="str">
            <v>31G299</v>
          </cell>
          <cell r="P756" t="str">
            <v>SAGEVILLE</v>
          </cell>
          <cell r="Q756">
            <v>8421488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</row>
        <row r="757">
          <cell r="O757" t="str">
            <v>64G614</v>
          </cell>
          <cell r="P757" t="str">
            <v>SAINT ANTHONY</v>
          </cell>
          <cell r="Q757">
            <v>1305950</v>
          </cell>
          <cell r="R757">
            <v>10578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1200</v>
          </cell>
          <cell r="Y757">
            <v>250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</row>
        <row r="758">
          <cell r="O758" t="str">
            <v>61G581</v>
          </cell>
          <cell r="P758" t="str">
            <v>SAINT CHARLES</v>
          </cell>
          <cell r="Q758">
            <v>19304447</v>
          </cell>
          <cell r="R758">
            <v>156366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12000</v>
          </cell>
          <cell r="Y758">
            <v>3553</v>
          </cell>
          <cell r="Z758">
            <v>5212</v>
          </cell>
          <cell r="AA758">
            <v>0</v>
          </cell>
          <cell r="AB758">
            <v>0</v>
          </cell>
          <cell r="AC758">
            <v>5000</v>
          </cell>
        </row>
        <row r="759">
          <cell r="O759" t="str">
            <v>44G417</v>
          </cell>
          <cell r="P759" t="str">
            <v>SALEM</v>
          </cell>
          <cell r="Q759">
            <v>5690594</v>
          </cell>
          <cell r="R759">
            <v>46094</v>
          </cell>
          <cell r="S759">
            <v>0</v>
          </cell>
          <cell r="T759">
            <v>0</v>
          </cell>
          <cell r="U759">
            <v>0</v>
          </cell>
          <cell r="V759">
            <v>768</v>
          </cell>
          <cell r="W759">
            <v>0</v>
          </cell>
          <cell r="X759">
            <v>10000</v>
          </cell>
          <cell r="Y759">
            <v>0</v>
          </cell>
          <cell r="Z759">
            <v>1536</v>
          </cell>
          <cell r="AA759">
            <v>0</v>
          </cell>
          <cell r="AB759">
            <v>5400</v>
          </cell>
          <cell r="AC759">
            <v>18500</v>
          </cell>
        </row>
        <row r="760">
          <cell r="O760" t="str">
            <v>97G936</v>
          </cell>
          <cell r="P760" t="str">
            <v>SALIX</v>
          </cell>
          <cell r="Q760">
            <v>9020270</v>
          </cell>
          <cell r="R760">
            <v>73064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2435</v>
          </cell>
          <cell r="AA760">
            <v>0</v>
          </cell>
          <cell r="AB760">
            <v>0</v>
          </cell>
          <cell r="AC760">
            <v>0</v>
          </cell>
        </row>
        <row r="761">
          <cell r="O761" t="str">
            <v>71G664</v>
          </cell>
          <cell r="P761" t="str">
            <v>SANBORN</v>
          </cell>
          <cell r="Q761">
            <v>29243070</v>
          </cell>
          <cell r="R761">
            <v>236869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20250</v>
          </cell>
          <cell r="Y761">
            <v>0</v>
          </cell>
          <cell r="Z761">
            <v>7896</v>
          </cell>
          <cell r="AA761">
            <v>0</v>
          </cell>
          <cell r="AB761">
            <v>40000</v>
          </cell>
          <cell r="AC761">
            <v>40000</v>
          </cell>
        </row>
        <row r="762">
          <cell r="O762" t="str">
            <v>91G880</v>
          </cell>
          <cell r="P762" t="str">
            <v>SANDYVILLE</v>
          </cell>
          <cell r="Q762">
            <v>1450127</v>
          </cell>
          <cell r="R762">
            <v>11535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</row>
        <row r="763">
          <cell r="O763" t="str">
            <v>95G916</v>
          </cell>
          <cell r="P763" t="str">
            <v>SCARVILLE</v>
          </cell>
          <cell r="Q763">
            <v>1308972</v>
          </cell>
          <cell r="R763">
            <v>8614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</row>
        <row r="764">
          <cell r="O764" t="str">
            <v>81G768</v>
          </cell>
          <cell r="P764" t="str">
            <v>SCHALLER</v>
          </cell>
          <cell r="Q764">
            <v>15681660</v>
          </cell>
          <cell r="R764">
            <v>127021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20600</v>
          </cell>
          <cell r="Y764">
            <v>0</v>
          </cell>
          <cell r="Z764">
            <v>0</v>
          </cell>
          <cell r="AA764">
            <v>0</v>
          </cell>
          <cell r="AB764">
            <v>14820</v>
          </cell>
          <cell r="AC764">
            <v>20833</v>
          </cell>
        </row>
        <row r="765">
          <cell r="O765" t="str">
            <v>24G225</v>
          </cell>
          <cell r="P765" t="str">
            <v>SCHLESWIG</v>
          </cell>
          <cell r="Q765">
            <v>28178564</v>
          </cell>
          <cell r="R765">
            <v>228246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34750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</row>
        <row r="766">
          <cell r="O766" t="str">
            <v>37G352</v>
          </cell>
          <cell r="P766" t="str">
            <v>SCRANTON</v>
          </cell>
          <cell r="Q766">
            <v>12712661</v>
          </cell>
          <cell r="R766">
            <v>102973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33000</v>
          </cell>
          <cell r="Y766">
            <v>0</v>
          </cell>
          <cell r="Z766">
            <v>3432</v>
          </cell>
          <cell r="AA766">
            <v>0</v>
          </cell>
          <cell r="AB766">
            <v>12339</v>
          </cell>
          <cell r="AC766">
            <v>3299</v>
          </cell>
        </row>
        <row r="767">
          <cell r="O767" t="str">
            <v>79G750</v>
          </cell>
          <cell r="P767" t="str">
            <v>SEARSBORO</v>
          </cell>
          <cell r="Q767">
            <v>2610811</v>
          </cell>
          <cell r="R767">
            <v>21148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9800</v>
          </cell>
          <cell r="Y767">
            <v>0</v>
          </cell>
          <cell r="Z767">
            <v>612</v>
          </cell>
          <cell r="AA767">
            <v>0</v>
          </cell>
          <cell r="AB767">
            <v>0</v>
          </cell>
          <cell r="AC767">
            <v>1300</v>
          </cell>
        </row>
        <row r="768">
          <cell r="O768" t="str">
            <v>97G937</v>
          </cell>
          <cell r="P768" t="str">
            <v>SERGEANT BLUFF</v>
          </cell>
          <cell r="Q768">
            <v>182412683</v>
          </cell>
          <cell r="R768">
            <v>1477543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32599</v>
          </cell>
          <cell r="Y768">
            <v>0</v>
          </cell>
          <cell r="Z768">
            <v>0</v>
          </cell>
          <cell r="AA768">
            <v>0</v>
          </cell>
          <cell r="AB768">
            <v>117541</v>
          </cell>
          <cell r="AC768">
            <v>155213</v>
          </cell>
        </row>
        <row r="769">
          <cell r="O769" t="str">
            <v>93G897</v>
          </cell>
          <cell r="P769" t="str">
            <v>SEYMOUR</v>
          </cell>
          <cell r="Q769">
            <v>10145617</v>
          </cell>
          <cell r="R769">
            <v>82179</v>
          </cell>
          <cell r="S769">
            <v>0</v>
          </cell>
          <cell r="T769">
            <v>0</v>
          </cell>
          <cell r="U769">
            <v>0</v>
          </cell>
          <cell r="V769">
            <v>1370</v>
          </cell>
          <cell r="W769">
            <v>0</v>
          </cell>
          <cell r="X769">
            <v>17500</v>
          </cell>
          <cell r="Y769">
            <v>500</v>
          </cell>
          <cell r="Z769">
            <v>2739</v>
          </cell>
          <cell r="AA769">
            <v>0</v>
          </cell>
          <cell r="AB769">
            <v>11762</v>
          </cell>
          <cell r="AC769">
            <v>0</v>
          </cell>
        </row>
        <row r="770">
          <cell r="O770" t="str">
            <v>73G680</v>
          </cell>
          <cell r="P770" t="str">
            <v>SHAMBAUGH</v>
          </cell>
          <cell r="Q770">
            <v>2757296</v>
          </cell>
          <cell r="R770">
            <v>22334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3017</v>
          </cell>
          <cell r="Y770">
            <v>0</v>
          </cell>
          <cell r="Z770">
            <v>744</v>
          </cell>
          <cell r="AA770">
            <v>0</v>
          </cell>
          <cell r="AB770">
            <v>3534</v>
          </cell>
          <cell r="AC770">
            <v>1100</v>
          </cell>
        </row>
        <row r="771">
          <cell r="O771" t="str">
            <v>88G852</v>
          </cell>
          <cell r="P771" t="str">
            <v>SHANNON CITY</v>
          </cell>
          <cell r="Q771">
            <v>831029</v>
          </cell>
          <cell r="R771">
            <v>6731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</row>
        <row r="772">
          <cell r="O772" t="str">
            <v>87G845</v>
          </cell>
          <cell r="P772" t="str">
            <v>SHARPSBURG</v>
          </cell>
          <cell r="Q772">
            <v>828407</v>
          </cell>
          <cell r="R772">
            <v>6710</v>
          </cell>
          <cell r="S772">
            <v>0</v>
          </cell>
          <cell r="T772">
            <v>0</v>
          </cell>
          <cell r="U772">
            <v>0</v>
          </cell>
          <cell r="V772">
            <v>112</v>
          </cell>
          <cell r="W772">
            <v>0</v>
          </cell>
          <cell r="X772">
            <v>7600</v>
          </cell>
          <cell r="Y772">
            <v>0</v>
          </cell>
          <cell r="Z772">
            <v>224</v>
          </cell>
          <cell r="AA772">
            <v>0</v>
          </cell>
          <cell r="AB772">
            <v>285</v>
          </cell>
          <cell r="AC772">
            <v>0</v>
          </cell>
        </row>
        <row r="773">
          <cell r="O773" t="str">
            <v>35G337</v>
          </cell>
          <cell r="P773" t="str">
            <v>SHEFFIELD</v>
          </cell>
          <cell r="Q773">
            <v>35228383</v>
          </cell>
          <cell r="R773">
            <v>285350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40000</v>
          </cell>
          <cell r="Y773">
            <v>23800</v>
          </cell>
          <cell r="Z773">
            <v>9512</v>
          </cell>
          <cell r="AA773">
            <v>0</v>
          </cell>
          <cell r="AB773">
            <v>38000</v>
          </cell>
          <cell r="AC773">
            <v>0</v>
          </cell>
        </row>
        <row r="774">
          <cell r="O774" t="str">
            <v>83G795</v>
          </cell>
          <cell r="P774" t="str">
            <v>SHELBY</v>
          </cell>
          <cell r="Q774">
            <v>40603185</v>
          </cell>
          <cell r="R774">
            <v>328886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151</v>
          </cell>
          <cell r="AA774">
            <v>0</v>
          </cell>
          <cell r="AB774">
            <v>0</v>
          </cell>
          <cell r="AC774">
            <v>0</v>
          </cell>
        </row>
        <row r="775">
          <cell r="O775" t="str">
            <v>77G725</v>
          </cell>
          <cell r="P775" t="str">
            <v>SHELDAHL</v>
          </cell>
          <cell r="Q775">
            <v>9565343</v>
          </cell>
          <cell r="R775">
            <v>60000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</row>
        <row r="776">
          <cell r="O776" t="str">
            <v>71G665</v>
          </cell>
          <cell r="P776" t="str">
            <v>SHELDON</v>
          </cell>
          <cell r="Q776">
            <v>116276198</v>
          </cell>
          <cell r="R776">
            <v>941837</v>
          </cell>
          <cell r="S776">
            <v>0</v>
          </cell>
          <cell r="T776">
            <v>0</v>
          </cell>
          <cell r="U776">
            <v>0</v>
          </cell>
          <cell r="V776">
            <v>15697</v>
          </cell>
          <cell r="W776">
            <v>0</v>
          </cell>
          <cell r="X776">
            <v>0</v>
          </cell>
          <cell r="Y776">
            <v>0</v>
          </cell>
          <cell r="Z776">
            <v>16301</v>
          </cell>
          <cell r="AA776">
            <v>0</v>
          </cell>
          <cell r="AB776">
            <v>721877</v>
          </cell>
          <cell r="AC776">
            <v>0</v>
          </cell>
        </row>
        <row r="777">
          <cell r="O777" t="str">
            <v>12G102</v>
          </cell>
          <cell r="P777" t="str">
            <v>SHELL ROCK</v>
          </cell>
          <cell r="Q777">
            <v>41086872</v>
          </cell>
          <cell r="R777">
            <v>332804</v>
          </cell>
          <cell r="S777">
            <v>0</v>
          </cell>
          <cell r="T777">
            <v>0</v>
          </cell>
          <cell r="U777">
            <v>0</v>
          </cell>
          <cell r="V777">
            <v>5547</v>
          </cell>
          <cell r="W777">
            <v>0</v>
          </cell>
          <cell r="X777">
            <v>50000</v>
          </cell>
          <cell r="Y777">
            <v>0</v>
          </cell>
          <cell r="Z777">
            <v>0</v>
          </cell>
          <cell r="AA777">
            <v>0</v>
          </cell>
          <cell r="AB777">
            <v>19723</v>
          </cell>
          <cell r="AC777">
            <v>55973</v>
          </cell>
        </row>
        <row r="778">
          <cell r="O778" t="str">
            <v>06G041</v>
          </cell>
          <cell r="P778" t="str">
            <v>SHELLSBURG</v>
          </cell>
          <cell r="Q778">
            <v>31383873</v>
          </cell>
          <cell r="R778">
            <v>254209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14880</v>
          </cell>
          <cell r="Y778">
            <v>0</v>
          </cell>
          <cell r="Z778">
            <v>8474</v>
          </cell>
          <cell r="AA778">
            <v>0</v>
          </cell>
          <cell r="AB778">
            <v>15122</v>
          </cell>
          <cell r="AC778">
            <v>17232</v>
          </cell>
        </row>
        <row r="779">
          <cell r="O779" t="str">
            <v>73G681</v>
          </cell>
          <cell r="P779" t="str">
            <v>SHENANDOAH</v>
          </cell>
          <cell r="Q779">
            <v>129226957</v>
          </cell>
          <cell r="R779">
            <v>1046738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150000</v>
          </cell>
          <cell r="Y779">
            <v>0</v>
          </cell>
          <cell r="Z779">
            <v>34891</v>
          </cell>
          <cell r="AA779">
            <v>0</v>
          </cell>
          <cell r="AB779">
            <v>240000</v>
          </cell>
          <cell r="AC779">
            <v>440000</v>
          </cell>
        </row>
        <row r="780">
          <cell r="O780" t="str">
            <v>31G300</v>
          </cell>
          <cell r="P780" t="str">
            <v>SHERRILL</v>
          </cell>
          <cell r="Q780">
            <v>6569568</v>
          </cell>
          <cell r="R780">
            <v>11497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</row>
        <row r="781">
          <cell r="O781" t="str">
            <v>52G487</v>
          </cell>
          <cell r="P781" t="str">
            <v>SHUEYVILLE</v>
          </cell>
          <cell r="Q781">
            <v>33134005</v>
          </cell>
          <cell r="R781">
            <v>235000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</row>
        <row r="782">
          <cell r="O782" t="str">
            <v>72G671</v>
          </cell>
          <cell r="P782" t="str">
            <v>SIBLEY</v>
          </cell>
          <cell r="Q782">
            <v>62033785</v>
          </cell>
          <cell r="R782">
            <v>502474</v>
          </cell>
          <cell r="S782">
            <v>0</v>
          </cell>
          <cell r="T782">
            <v>0</v>
          </cell>
          <cell r="U782">
            <v>14500</v>
          </cell>
          <cell r="V782">
            <v>8375</v>
          </cell>
          <cell r="W782">
            <v>0</v>
          </cell>
          <cell r="X782">
            <v>54000</v>
          </cell>
          <cell r="Y782">
            <v>1000</v>
          </cell>
          <cell r="Z782">
            <v>16749</v>
          </cell>
          <cell r="AA782">
            <v>0</v>
          </cell>
          <cell r="AB782">
            <v>119829</v>
          </cell>
          <cell r="AC782">
            <v>50000</v>
          </cell>
        </row>
        <row r="783">
          <cell r="O783" t="str">
            <v>36G343</v>
          </cell>
          <cell r="P783" t="str">
            <v>SIDNEY</v>
          </cell>
          <cell r="Q783">
            <v>24975565</v>
          </cell>
          <cell r="R783">
            <v>202302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32500</v>
          </cell>
          <cell r="Y783">
            <v>0</v>
          </cell>
          <cell r="Z783">
            <v>6743</v>
          </cell>
          <cell r="AA783">
            <v>0</v>
          </cell>
          <cell r="AB783">
            <v>33000</v>
          </cell>
          <cell r="AC783">
            <v>32000</v>
          </cell>
        </row>
        <row r="784">
          <cell r="O784" t="str">
            <v>54G512</v>
          </cell>
          <cell r="P784" t="str">
            <v>SIGOURNEY</v>
          </cell>
          <cell r="Q784">
            <v>55513532</v>
          </cell>
          <cell r="R784">
            <v>449660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50000</v>
          </cell>
          <cell r="Y784">
            <v>0</v>
          </cell>
          <cell r="Z784">
            <v>14989</v>
          </cell>
          <cell r="AA784">
            <v>0</v>
          </cell>
          <cell r="AB784">
            <v>30000</v>
          </cell>
          <cell r="AC784">
            <v>50000</v>
          </cell>
        </row>
        <row r="785">
          <cell r="O785" t="str">
            <v>65G622</v>
          </cell>
          <cell r="P785" t="str">
            <v>SILVER CITY</v>
          </cell>
          <cell r="Q785">
            <v>7002040</v>
          </cell>
          <cell r="R785">
            <v>56717</v>
          </cell>
          <cell r="S785">
            <v>0</v>
          </cell>
          <cell r="T785">
            <v>0</v>
          </cell>
          <cell r="U785">
            <v>0</v>
          </cell>
          <cell r="V785">
            <v>919</v>
          </cell>
          <cell r="W785">
            <v>0</v>
          </cell>
          <cell r="X785">
            <v>10700</v>
          </cell>
          <cell r="Y785">
            <v>0</v>
          </cell>
          <cell r="Z785">
            <v>1838</v>
          </cell>
          <cell r="AA785">
            <v>0</v>
          </cell>
          <cell r="AB785">
            <v>8500</v>
          </cell>
          <cell r="AC785">
            <v>2560</v>
          </cell>
        </row>
        <row r="786">
          <cell r="O786" t="str">
            <v>84G810</v>
          </cell>
          <cell r="P786" t="str">
            <v>SIOUX CENTER</v>
          </cell>
          <cell r="Q786">
            <v>310154224</v>
          </cell>
          <cell r="R786">
            <v>2512249</v>
          </cell>
          <cell r="S786">
            <v>0</v>
          </cell>
          <cell r="T786">
            <v>0</v>
          </cell>
          <cell r="U786">
            <v>0</v>
          </cell>
          <cell r="V786">
            <v>41871</v>
          </cell>
          <cell r="W786">
            <v>0</v>
          </cell>
          <cell r="X786">
            <v>139970</v>
          </cell>
          <cell r="Y786">
            <v>0</v>
          </cell>
          <cell r="Z786">
            <v>45000</v>
          </cell>
          <cell r="AA786">
            <v>0</v>
          </cell>
          <cell r="AB786">
            <v>200000</v>
          </cell>
          <cell r="AC786">
            <v>525000</v>
          </cell>
        </row>
        <row r="787">
          <cell r="O787" t="str">
            <v>97G938</v>
          </cell>
          <cell r="P787" t="str">
            <v>SIOUX CITY</v>
          </cell>
          <cell r="Q787">
            <v>2807885259</v>
          </cell>
          <cell r="R787">
            <v>22743871</v>
          </cell>
          <cell r="S787">
            <v>0</v>
          </cell>
          <cell r="T787">
            <v>2432106</v>
          </cell>
          <cell r="U787">
            <v>790448</v>
          </cell>
          <cell r="V787">
            <v>379065</v>
          </cell>
          <cell r="W787">
            <v>0</v>
          </cell>
          <cell r="X787">
            <v>810917</v>
          </cell>
          <cell r="Y787">
            <v>0</v>
          </cell>
          <cell r="Z787">
            <v>758129</v>
          </cell>
          <cell r="AA787">
            <v>4732244</v>
          </cell>
          <cell r="AB787">
            <v>1549445</v>
          </cell>
          <cell r="AC787">
            <v>0</v>
          </cell>
        </row>
        <row r="788">
          <cell r="O788" t="str">
            <v>11G090</v>
          </cell>
          <cell r="P788" t="str">
            <v>SIOUX RAPIDS</v>
          </cell>
          <cell r="Q788">
            <v>18871735</v>
          </cell>
          <cell r="R788">
            <v>152861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34000</v>
          </cell>
          <cell r="Y788">
            <v>0</v>
          </cell>
          <cell r="Z788">
            <v>5095</v>
          </cell>
          <cell r="AA788">
            <v>0</v>
          </cell>
          <cell r="AB788">
            <v>19727</v>
          </cell>
          <cell r="AC788">
            <v>12350</v>
          </cell>
        </row>
        <row r="789">
          <cell r="O789" t="str">
            <v>85G822</v>
          </cell>
          <cell r="P789" t="str">
            <v>SLATER</v>
          </cell>
          <cell r="Q789">
            <v>63802576</v>
          </cell>
          <cell r="R789">
            <v>516801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50775</v>
          </cell>
          <cell r="Y789">
            <v>0</v>
          </cell>
          <cell r="Z789">
            <v>0</v>
          </cell>
          <cell r="AA789">
            <v>0</v>
          </cell>
          <cell r="AB789">
            <v>28500</v>
          </cell>
          <cell r="AC789">
            <v>45000</v>
          </cell>
        </row>
        <row r="790">
          <cell r="O790" t="str">
            <v>97G939</v>
          </cell>
          <cell r="P790" t="str">
            <v>SLOAN</v>
          </cell>
          <cell r="Q790">
            <v>36370915</v>
          </cell>
          <cell r="R790">
            <v>294604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</row>
        <row r="791">
          <cell r="O791" t="str">
            <v>97G940</v>
          </cell>
          <cell r="P791" t="str">
            <v>SMITHLAND</v>
          </cell>
          <cell r="Q791">
            <v>3595147</v>
          </cell>
          <cell r="R791">
            <v>29121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9630</v>
          </cell>
          <cell r="Y791">
            <v>0</v>
          </cell>
          <cell r="Z791">
            <v>0</v>
          </cell>
          <cell r="AA791">
            <v>0</v>
          </cell>
          <cell r="AB791">
            <v>10661</v>
          </cell>
          <cell r="AC791">
            <v>6513</v>
          </cell>
        </row>
        <row r="792">
          <cell r="O792" t="str">
            <v>67G637</v>
          </cell>
          <cell r="P792" t="str">
            <v>SOLDIER</v>
          </cell>
          <cell r="Q792">
            <v>3577581</v>
          </cell>
          <cell r="R792">
            <v>28978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8625</v>
          </cell>
          <cell r="Y792">
            <v>0</v>
          </cell>
          <cell r="Z792">
            <v>966</v>
          </cell>
          <cell r="AA792">
            <v>0</v>
          </cell>
          <cell r="AB792">
            <v>0</v>
          </cell>
          <cell r="AC792">
            <v>7041</v>
          </cell>
        </row>
        <row r="793">
          <cell r="O793" t="str">
            <v>52G488</v>
          </cell>
          <cell r="P793" t="str">
            <v>SOLON</v>
          </cell>
          <cell r="Q793">
            <v>117607866</v>
          </cell>
          <cell r="R793">
            <v>952624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77798</v>
          </cell>
          <cell r="Y793">
            <v>0</v>
          </cell>
          <cell r="Z793">
            <v>0</v>
          </cell>
          <cell r="AA793">
            <v>0</v>
          </cell>
          <cell r="AB793">
            <v>76200</v>
          </cell>
          <cell r="AC793">
            <v>87500</v>
          </cell>
        </row>
        <row r="794">
          <cell r="O794" t="str">
            <v>13G112</v>
          </cell>
          <cell r="P794" t="str">
            <v>SOMERS</v>
          </cell>
          <cell r="Q794">
            <v>3153194</v>
          </cell>
          <cell r="R794">
            <v>25541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</row>
        <row r="795">
          <cell r="O795" t="str">
            <v>54G513</v>
          </cell>
          <cell r="P795" t="str">
            <v>SOUTH ENGLISH</v>
          </cell>
          <cell r="Q795">
            <v>3885478</v>
          </cell>
          <cell r="R795">
            <v>29112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4000</v>
          </cell>
          <cell r="Y795">
            <v>0</v>
          </cell>
          <cell r="Z795">
            <v>1049</v>
          </cell>
          <cell r="AA795">
            <v>0</v>
          </cell>
          <cell r="AB795">
            <v>400</v>
          </cell>
          <cell r="AC795">
            <v>0</v>
          </cell>
        </row>
        <row r="796">
          <cell r="O796" t="str">
            <v>21G180</v>
          </cell>
          <cell r="P796" t="str">
            <v>SPENCER</v>
          </cell>
          <cell r="Q796">
            <v>497504988</v>
          </cell>
          <cell r="R796">
            <v>4029790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128361</v>
          </cell>
          <cell r="Y796">
            <v>0</v>
          </cell>
          <cell r="Z796">
            <v>0</v>
          </cell>
          <cell r="AA796">
            <v>367186</v>
          </cell>
          <cell r="AB796">
            <v>0</v>
          </cell>
          <cell r="AC796">
            <v>907413</v>
          </cell>
        </row>
        <row r="797">
          <cell r="O797" t="str">
            <v>96G925</v>
          </cell>
          <cell r="P797" t="str">
            <v>SPILLVILLE</v>
          </cell>
          <cell r="Q797">
            <v>11376052</v>
          </cell>
          <cell r="R797">
            <v>92146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</row>
        <row r="798">
          <cell r="O798" t="str">
            <v>30G277</v>
          </cell>
          <cell r="P798" t="str">
            <v>SPIRIT LAKE</v>
          </cell>
          <cell r="Q798">
            <v>287135788</v>
          </cell>
          <cell r="R798">
            <v>2325800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105075</v>
          </cell>
          <cell r="Y798">
            <v>0</v>
          </cell>
          <cell r="Z798">
            <v>0</v>
          </cell>
          <cell r="AA798">
            <v>0</v>
          </cell>
          <cell r="AB798">
            <v>267716</v>
          </cell>
          <cell r="AC798">
            <v>264229</v>
          </cell>
        </row>
        <row r="799">
          <cell r="O799" t="str">
            <v>49G460</v>
          </cell>
          <cell r="P799" t="str">
            <v>SPRAGUEVILLE</v>
          </cell>
          <cell r="Q799">
            <v>2076879</v>
          </cell>
          <cell r="R799">
            <v>15577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</row>
        <row r="800">
          <cell r="O800" t="str">
            <v>91G881</v>
          </cell>
          <cell r="P800" t="str">
            <v>SPRING HILL</v>
          </cell>
          <cell r="Q800">
            <v>1582738</v>
          </cell>
          <cell r="R800">
            <v>12820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500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</row>
        <row r="801">
          <cell r="O801" t="str">
            <v>49G461</v>
          </cell>
          <cell r="P801" t="str">
            <v>SPRINGBROOK</v>
          </cell>
          <cell r="Q801">
            <v>3741911</v>
          </cell>
          <cell r="R801">
            <v>29175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</row>
        <row r="802">
          <cell r="O802" t="str">
            <v>57G552</v>
          </cell>
          <cell r="P802" t="str">
            <v>SPRINGVILLE</v>
          </cell>
          <cell r="Q802">
            <v>38052301</v>
          </cell>
          <cell r="R802">
            <v>308224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34950</v>
          </cell>
          <cell r="Y802">
            <v>0</v>
          </cell>
          <cell r="Z802">
            <v>10274</v>
          </cell>
          <cell r="AA802">
            <v>0</v>
          </cell>
          <cell r="AB802">
            <v>14265</v>
          </cell>
          <cell r="AC802">
            <v>0</v>
          </cell>
        </row>
        <row r="803">
          <cell r="O803" t="str">
            <v>66G629</v>
          </cell>
          <cell r="P803" t="str">
            <v>ST ANSGAR</v>
          </cell>
          <cell r="Q803">
            <v>46753948</v>
          </cell>
          <cell r="R803">
            <v>378707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34000</v>
          </cell>
          <cell r="Y803">
            <v>2114</v>
          </cell>
          <cell r="Z803">
            <v>12624</v>
          </cell>
          <cell r="AA803">
            <v>0</v>
          </cell>
          <cell r="AB803">
            <v>46000</v>
          </cell>
          <cell r="AC803">
            <v>29000</v>
          </cell>
        </row>
        <row r="804">
          <cell r="O804" t="str">
            <v>49G459</v>
          </cell>
          <cell r="P804" t="str">
            <v>ST DONATUS</v>
          </cell>
          <cell r="Q804">
            <v>4596869</v>
          </cell>
          <cell r="R804">
            <v>37000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</row>
        <row r="805">
          <cell r="O805" t="str">
            <v>33G318</v>
          </cell>
          <cell r="P805" t="str">
            <v>ST LUCAS</v>
          </cell>
          <cell r="Q805">
            <v>4566009</v>
          </cell>
          <cell r="R805">
            <v>36985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5000</v>
          </cell>
          <cell r="Y805">
            <v>500</v>
          </cell>
          <cell r="Z805">
            <v>1233</v>
          </cell>
          <cell r="AA805">
            <v>0</v>
          </cell>
          <cell r="AB805">
            <v>0</v>
          </cell>
          <cell r="AC805">
            <v>2000</v>
          </cell>
        </row>
        <row r="806">
          <cell r="O806" t="str">
            <v>91G879</v>
          </cell>
          <cell r="P806" t="str">
            <v>ST MARYS</v>
          </cell>
          <cell r="Q806">
            <v>3600497</v>
          </cell>
          <cell r="R806">
            <v>29164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</row>
        <row r="807">
          <cell r="O807" t="str">
            <v>22G198</v>
          </cell>
          <cell r="P807" t="str">
            <v>ST OLAF</v>
          </cell>
          <cell r="Q807">
            <v>2181176</v>
          </cell>
          <cell r="R807">
            <v>17667</v>
          </cell>
          <cell r="S807">
            <v>0</v>
          </cell>
          <cell r="T807">
            <v>0</v>
          </cell>
          <cell r="U807">
            <v>4500</v>
          </cell>
          <cell r="V807">
            <v>0</v>
          </cell>
          <cell r="W807">
            <v>0</v>
          </cell>
          <cell r="X807">
            <v>9300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</row>
        <row r="808">
          <cell r="O808" t="str">
            <v>56G535</v>
          </cell>
          <cell r="P808" t="str">
            <v>ST PAUL</v>
          </cell>
          <cell r="Q808">
            <v>4427975</v>
          </cell>
          <cell r="R808">
            <v>11100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</row>
        <row r="809">
          <cell r="O809" t="str">
            <v>66G630</v>
          </cell>
          <cell r="P809" t="str">
            <v>STACYVILLE</v>
          </cell>
          <cell r="Q809">
            <v>11070584</v>
          </cell>
          <cell r="R809">
            <v>89672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21000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</row>
        <row r="810">
          <cell r="O810" t="str">
            <v>40G376</v>
          </cell>
          <cell r="P810" t="str">
            <v>STANHOPE</v>
          </cell>
          <cell r="Q810">
            <v>8118491</v>
          </cell>
          <cell r="R810">
            <v>65760</v>
          </cell>
          <cell r="S810">
            <v>0</v>
          </cell>
          <cell r="T810">
            <v>0</v>
          </cell>
          <cell r="U810">
            <v>0</v>
          </cell>
          <cell r="V810">
            <v>1096</v>
          </cell>
          <cell r="W810">
            <v>0</v>
          </cell>
          <cell r="X810">
            <v>23098</v>
          </cell>
          <cell r="Y810">
            <v>0</v>
          </cell>
          <cell r="Z810">
            <v>2192</v>
          </cell>
          <cell r="AA810">
            <v>0</v>
          </cell>
          <cell r="AB810">
            <v>9679</v>
          </cell>
          <cell r="AC810">
            <v>2194</v>
          </cell>
        </row>
        <row r="811">
          <cell r="O811" t="str">
            <v>10G081</v>
          </cell>
          <cell r="P811" t="str">
            <v>STANLEY</v>
          </cell>
          <cell r="Q811">
            <v>1174360</v>
          </cell>
          <cell r="R811">
            <v>9512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10000</v>
          </cell>
          <cell r="Y811">
            <v>0</v>
          </cell>
          <cell r="Z811">
            <v>0</v>
          </cell>
          <cell r="AA811">
            <v>0</v>
          </cell>
          <cell r="AB811">
            <v>1300</v>
          </cell>
          <cell r="AC811">
            <v>0</v>
          </cell>
        </row>
        <row r="812">
          <cell r="O812" t="str">
            <v>69G648</v>
          </cell>
          <cell r="P812" t="str">
            <v>STANTON</v>
          </cell>
          <cell r="Q812">
            <v>16601019</v>
          </cell>
          <cell r="R812">
            <v>134468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29000</v>
          </cell>
          <cell r="Y812">
            <v>0</v>
          </cell>
          <cell r="Z812">
            <v>4482</v>
          </cell>
          <cell r="AA812">
            <v>0</v>
          </cell>
          <cell r="AB812">
            <v>8000</v>
          </cell>
          <cell r="AC812">
            <v>0</v>
          </cell>
        </row>
        <row r="813">
          <cell r="O813" t="str">
            <v>16G140</v>
          </cell>
          <cell r="P813" t="str">
            <v>STANWOOD</v>
          </cell>
          <cell r="Q813">
            <v>19539217</v>
          </cell>
          <cell r="R813">
            <v>158268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15406</v>
          </cell>
          <cell r="Y813">
            <v>0</v>
          </cell>
          <cell r="Z813">
            <v>0</v>
          </cell>
          <cell r="AA813">
            <v>0</v>
          </cell>
          <cell r="AB813">
            <v>20918</v>
          </cell>
          <cell r="AC813">
            <v>4800</v>
          </cell>
        </row>
        <row r="814">
          <cell r="O814" t="str">
            <v>64G615</v>
          </cell>
          <cell r="P814" t="str">
            <v>STATE CENTER</v>
          </cell>
          <cell r="Q814">
            <v>36590327</v>
          </cell>
          <cell r="R814">
            <v>296382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34250</v>
          </cell>
          <cell r="Y814">
            <v>3000</v>
          </cell>
          <cell r="Z814">
            <v>9879</v>
          </cell>
          <cell r="AA814">
            <v>0</v>
          </cell>
          <cell r="AB814">
            <v>41300</v>
          </cell>
          <cell r="AC814">
            <v>62520</v>
          </cell>
        </row>
        <row r="815">
          <cell r="O815" t="str">
            <v>42G397</v>
          </cell>
          <cell r="P815" t="str">
            <v>STEAMBOAT ROCK</v>
          </cell>
          <cell r="Q815">
            <v>5629199</v>
          </cell>
          <cell r="R815">
            <v>45597</v>
          </cell>
          <cell r="S815">
            <v>0</v>
          </cell>
          <cell r="T815">
            <v>0</v>
          </cell>
          <cell r="U815">
            <v>0</v>
          </cell>
          <cell r="V815">
            <v>760</v>
          </cell>
          <cell r="W815">
            <v>0</v>
          </cell>
          <cell r="X815">
            <v>15000</v>
          </cell>
          <cell r="Y815">
            <v>0</v>
          </cell>
          <cell r="Z815">
            <v>1520</v>
          </cell>
          <cell r="AA815">
            <v>0</v>
          </cell>
          <cell r="AB815">
            <v>4600</v>
          </cell>
          <cell r="AC815">
            <v>0</v>
          </cell>
        </row>
        <row r="816">
          <cell r="O816" t="str">
            <v>89G861</v>
          </cell>
          <cell r="P816" t="str">
            <v>STOCKPORT</v>
          </cell>
          <cell r="Q816">
            <v>4479934</v>
          </cell>
          <cell r="R816">
            <v>36287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2400</v>
          </cell>
          <cell r="Y816">
            <v>450</v>
          </cell>
          <cell r="Z816">
            <v>1210</v>
          </cell>
          <cell r="AA816">
            <v>0</v>
          </cell>
          <cell r="AB816">
            <v>450</v>
          </cell>
          <cell r="AC816">
            <v>0</v>
          </cell>
        </row>
        <row r="817">
          <cell r="O817" t="str">
            <v>70G655</v>
          </cell>
          <cell r="P817" t="str">
            <v>STOCKTON</v>
          </cell>
          <cell r="Q817">
            <v>4129928</v>
          </cell>
          <cell r="R817">
            <v>33452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3500</v>
          </cell>
          <cell r="Y817">
            <v>0</v>
          </cell>
          <cell r="Z817">
            <v>1115</v>
          </cell>
          <cell r="AA817">
            <v>0</v>
          </cell>
          <cell r="AB817">
            <v>3068</v>
          </cell>
          <cell r="AC817">
            <v>0</v>
          </cell>
        </row>
        <row r="818">
          <cell r="O818" t="str">
            <v>11G091</v>
          </cell>
          <cell r="P818" t="str">
            <v>STORM LAKE</v>
          </cell>
          <cell r="Q818">
            <v>311792458</v>
          </cell>
          <cell r="R818">
            <v>2525519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116734</v>
          </cell>
          <cell r="Y818">
            <v>0</v>
          </cell>
          <cell r="Z818">
            <v>84184</v>
          </cell>
          <cell r="AA818">
            <v>286043</v>
          </cell>
          <cell r="AB818">
            <v>117782</v>
          </cell>
          <cell r="AC818">
            <v>738902</v>
          </cell>
        </row>
        <row r="819">
          <cell r="O819" t="str">
            <v>85G823</v>
          </cell>
          <cell r="P819" t="str">
            <v>STORY CITY</v>
          </cell>
          <cell r="Q819">
            <v>149164831</v>
          </cell>
          <cell r="R819">
            <v>1121500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</row>
        <row r="820">
          <cell r="O820" t="str">
            <v>38G360</v>
          </cell>
          <cell r="P820" t="str">
            <v>STOUT</v>
          </cell>
          <cell r="Q820">
            <v>4236589</v>
          </cell>
          <cell r="R820">
            <v>34316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6169</v>
          </cell>
          <cell r="Y820">
            <v>0</v>
          </cell>
          <cell r="Z820">
            <v>1144</v>
          </cell>
          <cell r="AA820">
            <v>0</v>
          </cell>
          <cell r="AB820">
            <v>3195</v>
          </cell>
          <cell r="AC820">
            <v>2995</v>
          </cell>
        </row>
        <row r="821">
          <cell r="O821" t="str">
            <v>40G377</v>
          </cell>
          <cell r="P821" t="str">
            <v>STRATFORD</v>
          </cell>
          <cell r="Q821">
            <v>15655160</v>
          </cell>
          <cell r="R821">
            <v>126807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33020</v>
          </cell>
          <cell r="Y821">
            <v>0</v>
          </cell>
          <cell r="Z821">
            <v>4227</v>
          </cell>
          <cell r="AA821">
            <v>0</v>
          </cell>
          <cell r="AB821">
            <v>8529</v>
          </cell>
          <cell r="AC821">
            <v>15180</v>
          </cell>
        </row>
        <row r="822">
          <cell r="O822" t="str">
            <v>22G199</v>
          </cell>
          <cell r="P822" t="str">
            <v>STRAWBERRY POINT</v>
          </cell>
          <cell r="Q822">
            <v>33143592</v>
          </cell>
          <cell r="R822">
            <v>268463</v>
          </cell>
          <cell r="S822">
            <v>0</v>
          </cell>
          <cell r="T822">
            <v>0</v>
          </cell>
          <cell r="U822">
            <v>0</v>
          </cell>
          <cell r="V822">
            <v>4474</v>
          </cell>
          <cell r="W822">
            <v>0</v>
          </cell>
          <cell r="X822">
            <v>56175</v>
          </cell>
          <cell r="Y822">
            <v>0</v>
          </cell>
          <cell r="Z822">
            <v>8949</v>
          </cell>
          <cell r="AA822">
            <v>0</v>
          </cell>
          <cell r="AB822">
            <v>55455</v>
          </cell>
          <cell r="AC822">
            <v>55326</v>
          </cell>
        </row>
        <row r="823">
          <cell r="O823" t="str">
            <v>75G701</v>
          </cell>
          <cell r="P823" t="str">
            <v>STRUBLE</v>
          </cell>
          <cell r="Q823">
            <v>1657208</v>
          </cell>
          <cell r="R823">
            <v>13423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</row>
        <row r="824">
          <cell r="O824" t="str">
            <v>39G369</v>
          </cell>
          <cell r="P824" t="str">
            <v>STUART</v>
          </cell>
          <cell r="Q824">
            <v>16736332</v>
          </cell>
          <cell r="R824">
            <v>135564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50000</v>
          </cell>
          <cell r="Y824">
            <v>0</v>
          </cell>
          <cell r="Z824">
            <v>4519</v>
          </cell>
          <cell r="AA824">
            <v>0</v>
          </cell>
          <cell r="AB824">
            <v>39000</v>
          </cell>
          <cell r="AC824">
            <v>39000</v>
          </cell>
        </row>
        <row r="825">
          <cell r="O825" t="str">
            <v>50G473</v>
          </cell>
          <cell r="P825" t="str">
            <v>SULLY</v>
          </cell>
          <cell r="Q825">
            <v>29016816</v>
          </cell>
          <cell r="R825">
            <v>235036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</row>
        <row r="826">
          <cell r="O826" t="str">
            <v>09G069</v>
          </cell>
          <cell r="P826" t="str">
            <v>SUMNER</v>
          </cell>
          <cell r="Q826">
            <v>62893161</v>
          </cell>
          <cell r="R826">
            <v>509435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97000</v>
          </cell>
          <cell r="Y826">
            <v>0</v>
          </cell>
          <cell r="Z826">
            <v>16981</v>
          </cell>
          <cell r="AA826">
            <v>0</v>
          </cell>
          <cell r="AB826">
            <v>96000</v>
          </cell>
          <cell r="AC826">
            <v>97000</v>
          </cell>
        </row>
        <row r="827">
          <cell r="O827" t="str">
            <v>30G278</v>
          </cell>
          <cell r="P827" t="str">
            <v>SUPERIOR</v>
          </cell>
          <cell r="Q827">
            <v>7566155</v>
          </cell>
          <cell r="R827">
            <v>61286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</row>
        <row r="828">
          <cell r="O828" t="str">
            <v>71G666</v>
          </cell>
          <cell r="P828" t="str">
            <v>SUTHERLAND</v>
          </cell>
          <cell r="Q828">
            <v>10753199</v>
          </cell>
          <cell r="R828">
            <v>87101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22000</v>
          </cell>
          <cell r="Y828">
            <v>0</v>
          </cell>
          <cell r="Z828">
            <v>2903</v>
          </cell>
          <cell r="AA828">
            <v>0</v>
          </cell>
          <cell r="AB828">
            <v>0</v>
          </cell>
          <cell r="AC828">
            <v>0</v>
          </cell>
        </row>
        <row r="829">
          <cell r="O829" t="str">
            <v>17G150</v>
          </cell>
          <cell r="P829" t="str">
            <v>SWALEDALE</v>
          </cell>
          <cell r="Q829">
            <v>2857524</v>
          </cell>
          <cell r="R829">
            <v>23146</v>
          </cell>
          <cell r="S829">
            <v>0</v>
          </cell>
          <cell r="T829">
            <v>0</v>
          </cell>
          <cell r="U829">
            <v>0</v>
          </cell>
          <cell r="V829">
            <v>386</v>
          </cell>
          <cell r="W829">
            <v>0</v>
          </cell>
          <cell r="X829">
            <v>12844</v>
          </cell>
          <cell r="Y829">
            <v>725</v>
          </cell>
          <cell r="Z829">
            <v>772</v>
          </cell>
          <cell r="AA829">
            <v>0</v>
          </cell>
          <cell r="AB829">
            <v>4559</v>
          </cell>
          <cell r="AC829">
            <v>5143</v>
          </cell>
        </row>
        <row r="830">
          <cell r="O830" t="str">
            <v>63G602</v>
          </cell>
          <cell r="P830" t="str">
            <v>SWAN</v>
          </cell>
          <cell r="Q830">
            <v>2569528</v>
          </cell>
          <cell r="R830">
            <v>17210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</row>
        <row r="831">
          <cell r="O831" t="str">
            <v>55G525</v>
          </cell>
          <cell r="P831" t="str">
            <v>SWEA CITY</v>
          </cell>
          <cell r="Q831">
            <v>11202663</v>
          </cell>
          <cell r="R831">
            <v>90742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46000</v>
          </cell>
          <cell r="Y831">
            <v>0</v>
          </cell>
          <cell r="Z831">
            <v>3025</v>
          </cell>
          <cell r="AA831">
            <v>0</v>
          </cell>
          <cell r="AB831">
            <v>16000</v>
          </cell>
          <cell r="AC831">
            <v>16800</v>
          </cell>
        </row>
        <row r="832">
          <cell r="O832" t="str">
            <v>52G489</v>
          </cell>
          <cell r="P832" t="str">
            <v>SWISHER</v>
          </cell>
          <cell r="Q832">
            <v>40442824</v>
          </cell>
          <cell r="R832">
            <v>327587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6212</v>
          </cell>
          <cell r="Y832">
            <v>450</v>
          </cell>
          <cell r="Z832">
            <v>10920</v>
          </cell>
          <cell r="AA832">
            <v>0</v>
          </cell>
          <cell r="AB832">
            <v>0</v>
          </cell>
          <cell r="AC832">
            <v>0</v>
          </cell>
        </row>
        <row r="833">
          <cell r="O833" t="str">
            <v>36G344</v>
          </cell>
          <cell r="P833" t="str">
            <v>TABOR</v>
          </cell>
          <cell r="Q833">
            <v>25771717</v>
          </cell>
          <cell r="R833">
            <v>208751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59000</v>
          </cell>
          <cell r="Y833">
            <v>0</v>
          </cell>
          <cell r="Z833">
            <v>6958</v>
          </cell>
          <cell r="AA833">
            <v>5040</v>
          </cell>
          <cell r="AB833">
            <v>26725</v>
          </cell>
          <cell r="AC833">
            <v>54250</v>
          </cell>
        </row>
        <row r="834">
          <cell r="O834" t="str">
            <v>86G833</v>
          </cell>
          <cell r="P834" t="str">
            <v>TAMA</v>
          </cell>
          <cell r="Q834">
            <v>60248192</v>
          </cell>
          <cell r="R834">
            <v>488010</v>
          </cell>
          <cell r="S834">
            <v>0</v>
          </cell>
          <cell r="T834">
            <v>0</v>
          </cell>
          <cell r="U834">
            <v>0</v>
          </cell>
          <cell r="V834">
            <v>8134</v>
          </cell>
          <cell r="W834">
            <v>0</v>
          </cell>
          <cell r="X834">
            <v>34735</v>
          </cell>
          <cell r="Y834">
            <v>0</v>
          </cell>
          <cell r="Z834">
            <v>16267</v>
          </cell>
          <cell r="AA834">
            <v>0</v>
          </cell>
          <cell r="AB834">
            <v>137001</v>
          </cell>
          <cell r="AC834">
            <v>204000</v>
          </cell>
        </row>
        <row r="835">
          <cell r="O835" t="str">
            <v>14G125</v>
          </cell>
          <cell r="P835" t="str">
            <v>TEMPLETON</v>
          </cell>
          <cell r="Q835">
            <v>18365050</v>
          </cell>
          <cell r="R835">
            <v>148757</v>
          </cell>
          <cell r="S835">
            <v>0</v>
          </cell>
          <cell r="T835">
            <v>0</v>
          </cell>
          <cell r="U835">
            <v>0</v>
          </cell>
          <cell r="V835">
            <v>2479</v>
          </cell>
          <cell r="W835">
            <v>0</v>
          </cell>
          <cell r="X835">
            <v>10542</v>
          </cell>
          <cell r="Y835">
            <v>0</v>
          </cell>
          <cell r="Z835">
            <v>4959</v>
          </cell>
          <cell r="AA835">
            <v>0</v>
          </cell>
          <cell r="AB835">
            <v>10885</v>
          </cell>
          <cell r="AC835">
            <v>16793</v>
          </cell>
        </row>
        <row r="836">
          <cell r="O836" t="str">
            <v>83G796</v>
          </cell>
          <cell r="P836" t="str">
            <v>TENNANT</v>
          </cell>
          <cell r="Q836">
            <v>1750732</v>
          </cell>
          <cell r="R836">
            <v>11729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</row>
        <row r="837">
          <cell r="O837" t="str">
            <v>30G279</v>
          </cell>
          <cell r="P837" t="str">
            <v>TERRIL</v>
          </cell>
          <cell r="Q837">
            <v>9358386</v>
          </cell>
          <cell r="R837">
            <v>75803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13000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</row>
        <row r="838">
          <cell r="O838" t="str">
            <v>88G853</v>
          </cell>
          <cell r="P838" t="str">
            <v>THAYER</v>
          </cell>
          <cell r="Q838">
            <v>598301</v>
          </cell>
          <cell r="R838">
            <v>4846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</row>
        <row r="839">
          <cell r="O839" t="str">
            <v>95G917</v>
          </cell>
          <cell r="P839" t="str">
            <v>THOMPSON</v>
          </cell>
          <cell r="Q839">
            <v>12438690</v>
          </cell>
          <cell r="R839">
            <v>100753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22000</v>
          </cell>
          <cell r="Y839">
            <v>300</v>
          </cell>
          <cell r="Z839">
            <v>0</v>
          </cell>
          <cell r="AA839">
            <v>0</v>
          </cell>
          <cell r="AB839">
            <v>19196</v>
          </cell>
          <cell r="AC839">
            <v>24000</v>
          </cell>
        </row>
        <row r="840">
          <cell r="O840" t="str">
            <v>46G435</v>
          </cell>
          <cell r="P840" t="str">
            <v>THOR</v>
          </cell>
          <cell r="Q840">
            <v>6266717</v>
          </cell>
          <cell r="R840">
            <v>50760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</row>
        <row r="841">
          <cell r="O841" t="str">
            <v>54G514</v>
          </cell>
          <cell r="P841" t="str">
            <v>THORNBURG</v>
          </cell>
          <cell r="Q841">
            <v>795277</v>
          </cell>
          <cell r="R841">
            <v>6374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</row>
        <row r="842">
          <cell r="O842" t="str">
            <v>17G151</v>
          </cell>
          <cell r="P842" t="str">
            <v>THORNTON</v>
          </cell>
          <cell r="Q842">
            <v>10397156</v>
          </cell>
          <cell r="R842">
            <v>84217</v>
          </cell>
          <cell r="S842">
            <v>0</v>
          </cell>
          <cell r="T842">
            <v>0</v>
          </cell>
          <cell r="U842">
            <v>0</v>
          </cell>
          <cell r="V842">
            <v>1404</v>
          </cell>
          <cell r="W842">
            <v>0</v>
          </cell>
          <cell r="X842">
            <v>12000</v>
          </cell>
          <cell r="Y842">
            <v>0</v>
          </cell>
          <cell r="Z842">
            <v>0</v>
          </cell>
          <cell r="AA842">
            <v>3250</v>
          </cell>
          <cell r="AB842">
            <v>11000</v>
          </cell>
          <cell r="AC842">
            <v>2800</v>
          </cell>
        </row>
        <row r="843">
          <cell r="O843" t="str">
            <v>36G345</v>
          </cell>
          <cell r="P843" t="str">
            <v>THURMAN</v>
          </cell>
          <cell r="Q843">
            <v>3298742</v>
          </cell>
          <cell r="R843">
            <v>26720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</row>
        <row r="844">
          <cell r="O844" t="str">
            <v>52G490</v>
          </cell>
          <cell r="P844" t="str">
            <v>TIFFIN</v>
          </cell>
          <cell r="Q844">
            <v>164352138</v>
          </cell>
          <cell r="R844">
            <v>1331252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37000</v>
          </cell>
          <cell r="Y844">
            <v>974</v>
          </cell>
          <cell r="Z844">
            <v>44375</v>
          </cell>
          <cell r="AA844">
            <v>0</v>
          </cell>
          <cell r="AB844">
            <v>68627</v>
          </cell>
          <cell r="AC844">
            <v>95132</v>
          </cell>
        </row>
        <row r="845">
          <cell r="O845" t="str">
            <v>80G760</v>
          </cell>
          <cell r="P845" t="str">
            <v>TINGLEY</v>
          </cell>
          <cell r="Q845">
            <v>1968665</v>
          </cell>
          <cell r="R845">
            <v>15946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7500</v>
          </cell>
          <cell r="Y845">
            <v>0</v>
          </cell>
          <cell r="Z845">
            <v>532</v>
          </cell>
          <cell r="AA845">
            <v>0</v>
          </cell>
          <cell r="AB845">
            <v>1600</v>
          </cell>
          <cell r="AC845">
            <v>0</v>
          </cell>
        </row>
        <row r="846">
          <cell r="O846" t="str">
            <v>16G141</v>
          </cell>
          <cell r="P846" t="str">
            <v>TIPTON</v>
          </cell>
          <cell r="Q846">
            <v>116424856</v>
          </cell>
          <cell r="R846">
            <v>943041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78399</v>
          </cell>
          <cell r="Y846">
            <v>12884</v>
          </cell>
          <cell r="Z846">
            <v>31435</v>
          </cell>
          <cell r="AA846">
            <v>0</v>
          </cell>
          <cell r="AB846">
            <v>187840</v>
          </cell>
          <cell r="AC846">
            <v>227592</v>
          </cell>
        </row>
        <row r="847">
          <cell r="O847" t="str">
            <v>55G526</v>
          </cell>
          <cell r="P847" t="str">
            <v>TITONKA</v>
          </cell>
          <cell r="Q847">
            <v>6603127</v>
          </cell>
          <cell r="R847">
            <v>53485</v>
          </cell>
          <cell r="S847">
            <v>0</v>
          </cell>
          <cell r="T847">
            <v>0</v>
          </cell>
          <cell r="U847">
            <v>0</v>
          </cell>
          <cell r="V847">
            <v>891</v>
          </cell>
          <cell r="W847">
            <v>0</v>
          </cell>
          <cell r="X847">
            <v>27000</v>
          </cell>
          <cell r="Y847">
            <v>0</v>
          </cell>
          <cell r="Z847">
            <v>1783</v>
          </cell>
          <cell r="AA847">
            <v>0</v>
          </cell>
          <cell r="AB847">
            <v>17850</v>
          </cell>
          <cell r="AC847">
            <v>18000</v>
          </cell>
        </row>
        <row r="848">
          <cell r="O848" t="str">
            <v>86G834</v>
          </cell>
          <cell r="P848" t="str">
            <v>TOLEDO</v>
          </cell>
          <cell r="Q848">
            <v>65966542</v>
          </cell>
          <cell r="R848">
            <v>534329</v>
          </cell>
          <cell r="S848">
            <v>0</v>
          </cell>
          <cell r="T848">
            <v>0</v>
          </cell>
          <cell r="U848">
            <v>0</v>
          </cell>
          <cell r="V848">
            <v>8905</v>
          </cell>
          <cell r="W848">
            <v>0</v>
          </cell>
          <cell r="X848">
            <v>70881</v>
          </cell>
          <cell r="Y848">
            <v>0</v>
          </cell>
          <cell r="Z848">
            <v>17811</v>
          </cell>
          <cell r="AA848">
            <v>0</v>
          </cell>
          <cell r="AB848">
            <v>140546</v>
          </cell>
          <cell r="AC848">
            <v>175000</v>
          </cell>
        </row>
        <row r="849">
          <cell r="O849" t="str">
            <v>23G212</v>
          </cell>
          <cell r="P849" t="str">
            <v>TORONTO</v>
          </cell>
          <cell r="Q849">
            <v>1617777</v>
          </cell>
          <cell r="R849">
            <v>12703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</row>
        <row r="850">
          <cell r="O850" t="str">
            <v>86G835</v>
          </cell>
          <cell r="P850" t="str">
            <v>TRAER</v>
          </cell>
          <cell r="Q850">
            <v>49135464</v>
          </cell>
          <cell r="R850">
            <v>397997</v>
          </cell>
          <cell r="S850">
            <v>0</v>
          </cell>
          <cell r="T850">
            <v>0</v>
          </cell>
          <cell r="U850">
            <v>0</v>
          </cell>
          <cell r="V850">
            <v>6633</v>
          </cell>
          <cell r="W850">
            <v>0</v>
          </cell>
          <cell r="X850">
            <v>78000</v>
          </cell>
          <cell r="Y850">
            <v>0</v>
          </cell>
          <cell r="Z850">
            <v>0</v>
          </cell>
          <cell r="AA850">
            <v>0</v>
          </cell>
          <cell r="AB850">
            <v>80000</v>
          </cell>
          <cell r="AC850">
            <v>138000</v>
          </cell>
        </row>
        <row r="851">
          <cell r="O851" t="str">
            <v>78G740</v>
          </cell>
          <cell r="P851" t="str">
            <v>TREYNOR</v>
          </cell>
          <cell r="Q851">
            <v>39264176</v>
          </cell>
          <cell r="R851">
            <v>318040</v>
          </cell>
          <cell r="S851">
            <v>0</v>
          </cell>
          <cell r="T851">
            <v>0</v>
          </cell>
          <cell r="U851">
            <v>0</v>
          </cell>
          <cell r="V851">
            <v>5301</v>
          </cell>
          <cell r="W851">
            <v>0</v>
          </cell>
          <cell r="X851">
            <v>22000</v>
          </cell>
          <cell r="Y851">
            <v>0</v>
          </cell>
          <cell r="Z851">
            <v>0</v>
          </cell>
          <cell r="AA851">
            <v>0</v>
          </cell>
          <cell r="AB851">
            <v>10300</v>
          </cell>
          <cell r="AC851">
            <v>33300</v>
          </cell>
        </row>
        <row r="852">
          <cell r="O852" t="str">
            <v>09G070</v>
          </cell>
          <cell r="P852" t="str">
            <v>TRIPOLI</v>
          </cell>
          <cell r="Q852">
            <v>32726155</v>
          </cell>
          <cell r="R852">
            <v>265082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45275</v>
          </cell>
          <cell r="Y852">
            <v>0</v>
          </cell>
          <cell r="Z852">
            <v>8836</v>
          </cell>
          <cell r="AA852">
            <v>0</v>
          </cell>
          <cell r="AB852">
            <v>51100</v>
          </cell>
          <cell r="AC852">
            <v>57500</v>
          </cell>
        </row>
        <row r="853">
          <cell r="O853" t="str">
            <v>11G092</v>
          </cell>
          <cell r="P853" t="str">
            <v>TRUESDALE</v>
          </cell>
          <cell r="Q853">
            <v>941806</v>
          </cell>
          <cell r="R853">
            <v>7629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3100</v>
          </cell>
          <cell r="Y853">
            <v>100</v>
          </cell>
          <cell r="Z853">
            <v>0</v>
          </cell>
          <cell r="AA853">
            <v>0</v>
          </cell>
          <cell r="AB853">
            <v>705</v>
          </cell>
          <cell r="AC853">
            <v>0</v>
          </cell>
        </row>
        <row r="854">
          <cell r="O854" t="str">
            <v>61G582</v>
          </cell>
          <cell r="P854" t="str">
            <v>TRURO</v>
          </cell>
          <cell r="Q854">
            <v>10369994</v>
          </cell>
          <cell r="R854">
            <v>83997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17000</v>
          </cell>
          <cell r="Y854">
            <v>2640</v>
          </cell>
          <cell r="Z854">
            <v>0</v>
          </cell>
          <cell r="AA854">
            <v>0</v>
          </cell>
          <cell r="AB854">
            <v>7207</v>
          </cell>
          <cell r="AC854">
            <v>9600</v>
          </cell>
        </row>
        <row r="855">
          <cell r="O855" t="str">
            <v>67G638</v>
          </cell>
          <cell r="P855" t="str">
            <v>TURIN</v>
          </cell>
          <cell r="Q855">
            <v>699974</v>
          </cell>
          <cell r="R855">
            <v>5643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</row>
        <row r="856">
          <cell r="O856" t="str">
            <v>04G025</v>
          </cell>
          <cell r="P856" t="str">
            <v>UDELL</v>
          </cell>
          <cell r="Q856">
            <v>364570</v>
          </cell>
          <cell r="R856">
            <v>2953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</row>
        <row r="857">
          <cell r="O857" t="str">
            <v>78G741</v>
          </cell>
          <cell r="P857" t="str">
            <v>UNDERWOOD</v>
          </cell>
          <cell r="Q857">
            <v>35845250</v>
          </cell>
          <cell r="R857">
            <v>290347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32000</v>
          </cell>
          <cell r="Y857">
            <v>0</v>
          </cell>
          <cell r="Z857">
            <v>0</v>
          </cell>
          <cell r="AA857">
            <v>0</v>
          </cell>
          <cell r="AB857">
            <v>28000</v>
          </cell>
          <cell r="AC857">
            <v>44000</v>
          </cell>
        </row>
        <row r="858">
          <cell r="O858" t="str">
            <v>42G398</v>
          </cell>
          <cell r="P858" t="str">
            <v>UNION</v>
          </cell>
          <cell r="Q858">
            <v>10114660</v>
          </cell>
          <cell r="R858">
            <v>81929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11500</v>
          </cell>
          <cell r="Y858">
            <v>0</v>
          </cell>
          <cell r="Z858">
            <v>2731</v>
          </cell>
          <cell r="AA858">
            <v>0</v>
          </cell>
          <cell r="AB858">
            <v>7000</v>
          </cell>
          <cell r="AC858">
            <v>0</v>
          </cell>
        </row>
        <row r="859">
          <cell r="O859" t="str">
            <v>04G026</v>
          </cell>
          <cell r="P859" t="str">
            <v>UNIONVILLE</v>
          </cell>
          <cell r="Q859">
            <v>1253548</v>
          </cell>
          <cell r="R859">
            <v>10150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</row>
        <row r="860">
          <cell r="O860" t="str">
            <v>52G491</v>
          </cell>
          <cell r="P860" t="str">
            <v>UNIVERSITY HEIGHTS</v>
          </cell>
          <cell r="Q860">
            <v>77896947</v>
          </cell>
          <cell r="R860">
            <v>630965</v>
          </cell>
          <cell r="S860">
            <v>0</v>
          </cell>
          <cell r="T860">
            <v>33602</v>
          </cell>
          <cell r="U860">
            <v>0</v>
          </cell>
          <cell r="V860">
            <v>0</v>
          </cell>
          <cell r="W860">
            <v>0</v>
          </cell>
          <cell r="X860">
            <v>16700</v>
          </cell>
          <cell r="Y860">
            <v>0</v>
          </cell>
          <cell r="Z860">
            <v>0</v>
          </cell>
          <cell r="AA860">
            <v>0</v>
          </cell>
          <cell r="AB860">
            <v>57921</v>
          </cell>
          <cell r="AC860">
            <v>42203</v>
          </cell>
        </row>
        <row r="861">
          <cell r="O861" t="str">
            <v>62G592</v>
          </cell>
          <cell r="P861" t="str">
            <v>UNIVERSITY PARK</v>
          </cell>
          <cell r="Q861">
            <v>9656989</v>
          </cell>
          <cell r="R861">
            <v>63000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</row>
        <row r="862">
          <cell r="O862" t="str">
            <v>06G042</v>
          </cell>
          <cell r="P862" t="str">
            <v>URBANA</v>
          </cell>
          <cell r="Q862">
            <v>54284057</v>
          </cell>
          <cell r="R862">
            <v>439701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40500</v>
          </cell>
          <cell r="Y862">
            <v>0</v>
          </cell>
          <cell r="Z862">
            <v>12000</v>
          </cell>
          <cell r="AA862">
            <v>0</v>
          </cell>
          <cell r="AB862">
            <v>56000</v>
          </cell>
          <cell r="AC862">
            <v>59000</v>
          </cell>
        </row>
        <row r="863">
          <cell r="O863" t="str">
            <v>77G726</v>
          </cell>
          <cell r="P863" t="str">
            <v>URBANDALE</v>
          </cell>
          <cell r="Q863">
            <v>3023593271</v>
          </cell>
          <cell r="R863">
            <v>24491105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967555</v>
          </cell>
          <cell r="AB863">
            <v>0</v>
          </cell>
          <cell r="AC863">
            <v>302370</v>
          </cell>
        </row>
        <row r="864">
          <cell r="O864" t="str">
            <v>67G639</v>
          </cell>
          <cell r="P864" t="str">
            <v>UTE</v>
          </cell>
          <cell r="Q864">
            <v>9329786</v>
          </cell>
          <cell r="R864">
            <v>75571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25360</v>
          </cell>
          <cell r="Y864">
            <v>0</v>
          </cell>
          <cell r="Z864">
            <v>2519</v>
          </cell>
          <cell r="AA864">
            <v>0</v>
          </cell>
          <cell r="AB864">
            <v>7076</v>
          </cell>
          <cell r="AC864">
            <v>14910</v>
          </cell>
        </row>
        <row r="865">
          <cell r="O865" t="str">
            <v>24G226</v>
          </cell>
          <cell r="P865" t="str">
            <v>VAIL</v>
          </cell>
          <cell r="Q865">
            <v>8499191</v>
          </cell>
          <cell r="R865">
            <v>65736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12600</v>
          </cell>
          <cell r="Y865">
            <v>0</v>
          </cell>
          <cell r="Z865">
            <v>0</v>
          </cell>
          <cell r="AA865">
            <v>0</v>
          </cell>
          <cell r="AB865">
            <v>6346</v>
          </cell>
          <cell r="AC865">
            <v>5600</v>
          </cell>
        </row>
        <row r="866">
          <cell r="O866" t="str">
            <v>50G474</v>
          </cell>
          <cell r="P866" t="str">
            <v>VALERIA</v>
          </cell>
          <cell r="Q866">
            <v>703065</v>
          </cell>
          <cell r="R866">
            <v>5695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</row>
        <row r="867">
          <cell r="O867" t="str">
            <v>06G043</v>
          </cell>
          <cell r="P867" t="str">
            <v>VAN HORNE</v>
          </cell>
          <cell r="Q867">
            <v>21538584</v>
          </cell>
          <cell r="R867">
            <v>174463</v>
          </cell>
          <cell r="S867">
            <v>0</v>
          </cell>
          <cell r="T867">
            <v>0</v>
          </cell>
          <cell r="U867">
            <v>0</v>
          </cell>
          <cell r="V867">
            <v>2908</v>
          </cell>
          <cell r="W867">
            <v>0</v>
          </cell>
          <cell r="X867">
            <v>33895</v>
          </cell>
          <cell r="Y867">
            <v>0</v>
          </cell>
          <cell r="Z867">
            <v>5815</v>
          </cell>
          <cell r="AA867">
            <v>0</v>
          </cell>
          <cell r="AB867">
            <v>20337</v>
          </cell>
          <cell r="AC867">
            <v>40000</v>
          </cell>
        </row>
        <row r="868">
          <cell r="O868" t="str">
            <v>25G239</v>
          </cell>
          <cell r="P868" t="str">
            <v>VAN METER</v>
          </cell>
          <cell r="Q868">
            <v>36637183</v>
          </cell>
          <cell r="R868">
            <v>296761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55000</v>
          </cell>
          <cell r="Y868">
            <v>0</v>
          </cell>
          <cell r="Z868">
            <v>9892</v>
          </cell>
          <cell r="AA868">
            <v>0</v>
          </cell>
          <cell r="AB868">
            <v>33500</v>
          </cell>
          <cell r="AC868">
            <v>80100</v>
          </cell>
        </row>
        <row r="869">
          <cell r="O869" t="str">
            <v>27G254</v>
          </cell>
          <cell r="P869" t="str">
            <v>VAN WERT</v>
          </cell>
          <cell r="Q869">
            <v>2364812</v>
          </cell>
          <cell r="R869">
            <v>19155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254</v>
          </cell>
          <cell r="AC869">
            <v>0</v>
          </cell>
        </row>
        <row r="870">
          <cell r="O870" t="str">
            <v>76G711</v>
          </cell>
          <cell r="P870" t="str">
            <v>VARINA</v>
          </cell>
          <cell r="Q870">
            <v>592321</v>
          </cell>
          <cell r="R870">
            <v>4798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3700</v>
          </cell>
          <cell r="Y870">
            <v>0</v>
          </cell>
          <cell r="Z870">
            <v>160</v>
          </cell>
          <cell r="AA870">
            <v>0</v>
          </cell>
          <cell r="AB870">
            <v>1300</v>
          </cell>
          <cell r="AC870">
            <v>0</v>
          </cell>
        </row>
        <row r="871">
          <cell r="O871" t="str">
            <v>17G152</v>
          </cell>
          <cell r="P871" t="str">
            <v>VENTURA</v>
          </cell>
          <cell r="Q871">
            <v>59796497</v>
          </cell>
          <cell r="R871">
            <v>400000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</row>
        <row r="872">
          <cell r="O872" t="str">
            <v>48G446</v>
          </cell>
          <cell r="P872" t="str">
            <v>VICTOR</v>
          </cell>
          <cell r="Q872">
            <v>25610023</v>
          </cell>
          <cell r="R872">
            <v>207441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15342</v>
          </cell>
          <cell r="AC872">
            <v>20000</v>
          </cell>
        </row>
        <row r="873">
          <cell r="O873" t="str">
            <v>69G649</v>
          </cell>
          <cell r="P873" t="str">
            <v>VILLISCA</v>
          </cell>
          <cell r="Q873">
            <v>23038504</v>
          </cell>
          <cell r="R873">
            <v>186612</v>
          </cell>
          <cell r="S873">
            <v>0</v>
          </cell>
          <cell r="T873">
            <v>0</v>
          </cell>
          <cell r="U873">
            <v>0</v>
          </cell>
          <cell r="V873">
            <v>3110</v>
          </cell>
          <cell r="W873">
            <v>0</v>
          </cell>
          <cell r="X873">
            <v>40000</v>
          </cell>
          <cell r="Y873">
            <v>0</v>
          </cell>
          <cell r="Z873">
            <v>6220</v>
          </cell>
          <cell r="AA873">
            <v>0</v>
          </cell>
          <cell r="AB873">
            <v>26107</v>
          </cell>
          <cell r="AC873">
            <v>69394</v>
          </cell>
        </row>
        <row r="874">
          <cell r="O874" t="str">
            <v>94G910</v>
          </cell>
          <cell r="P874" t="str">
            <v>VINCENT</v>
          </cell>
          <cell r="Q874">
            <v>11421758</v>
          </cell>
          <cell r="R874">
            <v>92516</v>
          </cell>
          <cell r="S874">
            <v>0</v>
          </cell>
          <cell r="T874">
            <v>0</v>
          </cell>
          <cell r="U874">
            <v>0</v>
          </cell>
          <cell r="V874">
            <v>1542</v>
          </cell>
          <cell r="W874">
            <v>0</v>
          </cell>
          <cell r="X874">
            <v>0</v>
          </cell>
          <cell r="Y874">
            <v>600</v>
          </cell>
          <cell r="Z874">
            <v>3084</v>
          </cell>
          <cell r="AA874">
            <v>0</v>
          </cell>
          <cell r="AB874">
            <v>4320</v>
          </cell>
          <cell r="AC874">
            <v>0</v>
          </cell>
        </row>
        <row r="875">
          <cell r="O875" t="str">
            <v>86G836</v>
          </cell>
          <cell r="P875" t="str">
            <v>VINING</v>
          </cell>
          <cell r="Q875">
            <v>693088</v>
          </cell>
          <cell r="R875">
            <v>5614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1800</v>
          </cell>
          <cell r="Y875">
            <v>0</v>
          </cell>
          <cell r="Z875">
            <v>187</v>
          </cell>
          <cell r="AA875">
            <v>0</v>
          </cell>
          <cell r="AB875">
            <v>350</v>
          </cell>
          <cell r="AC875">
            <v>2600</v>
          </cell>
        </row>
        <row r="876">
          <cell r="O876" t="str">
            <v>06G044</v>
          </cell>
          <cell r="P876" t="str">
            <v>VINTON</v>
          </cell>
          <cell r="Q876">
            <v>163065587</v>
          </cell>
          <cell r="R876">
            <v>1320831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129862</v>
          </cell>
          <cell r="Y876">
            <v>0</v>
          </cell>
          <cell r="Z876">
            <v>44028</v>
          </cell>
          <cell r="AA876">
            <v>0</v>
          </cell>
          <cell r="AB876">
            <v>206131</v>
          </cell>
          <cell r="AC876">
            <v>397394</v>
          </cell>
        </row>
        <row r="877">
          <cell r="O877" t="str">
            <v>22G200</v>
          </cell>
          <cell r="P877" t="str">
            <v>VOLGA</v>
          </cell>
          <cell r="Q877">
            <v>4173906</v>
          </cell>
          <cell r="R877">
            <v>33809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23125</v>
          </cell>
          <cell r="Y877">
            <v>0</v>
          </cell>
          <cell r="Z877">
            <v>1127</v>
          </cell>
          <cell r="AA877">
            <v>0</v>
          </cell>
          <cell r="AB877">
            <v>0</v>
          </cell>
          <cell r="AC877">
            <v>8900</v>
          </cell>
        </row>
        <row r="878">
          <cell r="O878" t="str">
            <v>33G319</v>
          </cell>
          <cell r="P878" t="str">
            <v>WADENA</v>
          </cell>
          <cell r="Q878">
            <v>4043105</v>
          </cell>
          <cell r="R878">
            <v>32749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4064</v>
          </cell>
          <cell r="Y878">
            <v>0</v>
          </cell>
          <cell r="Z878">
            <v>1092</v>
          </cell>
          <cell r="AA878">
            <v>0</v>
          </cell>
          <cell r="AB878">
            <v>1818</v>
          </cell>
          <cell r="AC878">
            <v>0</v>
          </cell>
        </row>
        <row r="879">
          <cell r="O879" t="str">
            <v>30G280</v>
          </cell>
          <cell r="P879" t="str">
            <v>WAHPETON</v>
          </cell>
          <cell r="Q879">
            <v>231816719</v>
          </cell>
          <cell r="R879">
            <v>716000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</row>
        <row r="880">
          <cell r="O880" t="str">
            <v>82G786</v>
          </cell>
          <cell r="P880" t="str">
            <v>WALCOTT</v>
          </cell>
          <cell r="Q880">
            <v>98928326</v>
          </cell>
          <cell r="R880">
            <v>801319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69750</v>
          </cell>
          <cell r="AC880">
            <v>126390</v>
          </cell>
        </row>
        <row r="881">
          <cell r="O881" t="str">
            <v>06G045</v>
          </cell>
          <cell r="P881" t="str">
            <v>WALFORD</v>
          </cell>
          <cell r="Q881">
            <v>72705484</v>
          </cell>
          <cell r="R881">
            <v>588914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</row>
        <row r="882">
          <cell r="O882" t="str">
            <v>57G553</v>
          </cell>
          <cell r="P882" t="str">
            <v>WALKER</v>
          </cell>
          <cell r="Q882">
            <v>23728136</v>
          </cell>
          <cell r="R882">
            <v>192198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6407</v>
          </cell>
          <cell r="AA882">
            <v>0</v>
          </cell>
          <cell r="AB882">
            <v>7500</v>
          </cell>
          <cell r="AC882">
            <v>3800</v>
          </cell>
        </row>
        <row r="883">
          <cell r="O883" t="str">
            <v>81G769</v>
          </cell>
          <cell r="P883" t="str">
            <v>WALL LAKE</v>
          </cell>
          <cell r="Q883">
            <v>18947984</v>
          </cell>
          <cell r="R883">
            <v>116000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</row>
        <row r="884">
          <cell r="O884" t="str">
            <v>32G308</v>
          </cell>
          <cell r="P884" t="str">
            <v>WALLINGFORD</v>
          </cell>
          <cell r="Q884">
            <v>5910447</v>
          </cell>
          <cell r="R884">
            <v>47875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</row>
        <row r="885">
          <cell r="O885" t="str">
            <v>78G742</v>
          </cell>
          <cell r="P885" t="str">
            <v>WALNUT</v>
          </cell>
          <cell r="Q885">
            <v>20992306</v>
          </cell>
          <cell r="R885">
            <v>170038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34000</v>
          </cell>
          <cell r="Y885">
            <v>0</v>
          </cell>
          <cell r="Z885">
            <v>0</v>
          </cell>
          <cell r="AA885">
            <v>0</v>
          </cell>
          <cell r="AB885">
            <v>29167</v>
          </cell>
          <cell r="AC885">
            <v>83004</v>
          </cell>
        </row>
        <row r="886">
          <cell r="O886" t="str">
            <v>58G562</v>
          </cell>
          <cell r="P886" t="str">
            <v>WAPELLO</v>
          </cell>
          <cell r="Q886">
            <v>55640418</v>
          </cell>
          <cell r="R886">
            <v>450687</v>
          </cell>
          <cell r="S886">
            <v>0</v>
          </cell>
          <cell r="T886">
            <v>0</v>
          </cell>
          <cell r="U886">
            <v>29000</v>
          </cell>
          <cell r="V886">
            <v>0</v>
          </cell>
          <cell r="W886">
            <v>0</v>
          </cell>
          <cell r="X886">
            <v>75000</v>
          </cell>
          <cell r="Y886">
            <v>0</v>
          </cell>
          <cell r="Z886">
            <v>15023</v>
          </cell>
          <cell r="AA886">
            <v>0</v>
          </cell>
          <cell r="AB886">
            <v>70962</v>
          </cell>
          <cell r="AC886">
            <v>46348</v>
          </cell>
        </row>
        <row r="887">
          <cell r="O887" t="str">
            <v>92G887</v>
          </cell>
          <cell r="P887" t="str">
            <v>WASHINGTON</v>
          </cell>
          <cell r="Q887">
            <v>245370522</v>
          </cell>
          <cell r="R887">
            <v>1987501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100001</v>
          </cell>
          <cell r="Y887">
            <v>0</v>
          </cell>
          <cell r="Z887">
            <v>66250</v>
          </cell>
          <cell r="AA887">
            <v>0</v>
          </cell>
          <cell r="AB887">
            <v>333277</v>
          </cell>
          <cell r="AC887">
            <v>371999</v>
          </cell>
        </row>
        <row r="888">
          <cell r="O888" t="str">
            <v>18G160</v>
          </cell>
          <cell r="P888" t="str">
            <v>WASHTA</v>
          </cell>
          <cell r="Q888">
            <v>5370064</v>
          </cell>
          <cell r="R888">
            <v>43498</v>
          </cell>
          <cell r="S888">
            <v>0</v>
          </cell>
          <cell r="T888">
            <v>0</v>
          </cell>
          <cell r="U888">
            <v>0</v>
          </cell>
          <cell r="V888">
            <v>297</v>
          </cell>
          <cell r="W888">
            <v>0</v>
          </cell>
          <cell r="X888">
            <v>4800</v>
          </cell>
          <cell r="Y888">
            <v>0</v>
          </cell>
          <cell r="Z888">
            <v>0</v>
          </cell>
          <cell r="AA888">
            <v>0</v>
          </cell>
          <cell r="AB888">
            <v>3259</v>
          </cell>
          <cell r="AC888">
            <v>0</v>
          </cell>
        </row>
        <row r="889">
          <cell r="O889" t="str">
            <v>07G054</v>
          </cell>
          <cell r="P889" t="str">
            <v>WATERLOO</v>
          </cell>
          <cell r="Q889">
            <v>2352622826</v>
          </cell>
          <cell r="R889">
            <v>19056245</v>
          </cell>
          <cell r="S889">
            <v>0</v>
          </cell>
          <cell r="T889">
            <v>1414374</v>
          </cell>
          <cell r="U889">
            <v>0</v>
          </cell>
          <cell r="V889">
            <v>0</v>
          </cell>
          <cell r="W889">
            <v>0</v>
          </cell>
          <cell r="X889">
            <v>1284685</v>
          </cell>
          <cell r="Y889">
            <v>94675</v>
          </cell>
          <cell r="Z889">
            <v>635208</v>
          </cell>
          <cell r="AA889">
            <v>4284537</v>
          </cell>
          <cell r="AB889">
            <v>2067966</v>
          </cell>
          <cell r="AC889">
            <v>4691991</v>
          </cell>
        </row>
        <row r="890">
          <cell r="O890" t="str">
            <v>03G014</v>
          </cell>
          <cell r="P890" t="str">
            <v>WATERVILLE</v>
          </cell>
          <cell r="Q890">
            <v>1828959</v>
          </cell>
          <cell r="R890">
            <v>14815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11518</v>
          </cell>
          <cell r="Y890">
            <v>0</v>
          </cell>
          <cell r="Z890">
            <v>0</v>
          </cell>
          <cell r="AA890">
            <v>0</v>
          </cell>
          <cell r="AB890">
            <v>4600</v>
          </cell>
          <cell r="AC890">
            <v>0</v>
          </cell>
        </row>
        <row r="891">
          <cell r="O891" t="str">
            <v>33G320</v>
          </cell>
          <cell r="P891" t="str">
            <v>WAUCOMA</v>
          </cell>
          <cell r="Q891">
            <v>7070677</v>
          </cell>
          <cell r="R891">
            <v>57272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13000</v>
          </cell>
          <cell r="Y891">
            <v>823</v>
          </cell>
          <cell r="Z891">
            <v>1909</v>
          </cell>
          <cell r="AA891">
            <v>0</v>
          </cell>
          <cell r="AB891">
            <v>0</v>
          </cell>
          <cell r="AC891">
            <v>0</v>
          </cell>
        </row>
        <row r="892">
          <cell r="O892" t="str">
            <v>25G240</v>
          </cell>
          <cell r="P892" t="str">
            <v>WAUKEE</v>
          </cell>
          <cell r="Q892">
            <v>1081758751</v>
          </cell>
          <cell r="R892">
            <v>8654070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2250058</v>
          </cell>
        </row>
        <row r="893">
          <cell r="O893" t="str">
            <v>03G015</v>
          </cell>
          <cell r="P893" t="str">
            <v>WAUKON</v>
          </cell>
          <cell r="Q893">
            <v>121107658</v>
          </cell>
          <cell r="R893">
            <v>980972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159700</v>
          </cell>
          <cell r="Y893">
            <v>0</v>
          </cell>
          <cell r="Z893">
            <v>32699</v>
          </cell>
          <cell r="AA893">
            <v>0</v>
          </cell>
          <cell r="AB893">
            <v>201881</v>
          </cell>
          <cell r="AC893">
            <v>155677</v>
          </cell>
        </row>
        <row r="894">
          <cell r="O894" t="str">
            <v>09G071</v>
          </cell>
          <cell r="P894" t="str">
            <v>WAVERLY</v>
          </cell>
          <cell r="Q894">
            <v>428916071</v>
          </cell>
          <cell r="R894">
            <v>3474220</v>
          </cell>
          <cell r="S894">
            <v>0</v>
          </cell>
          <cell r="T894">
            <v>0</v>
          </cell>
          <cell r="U894">
            <v>0</v>
          </cell>
          <cell r="V894">
            <v>57904</v>
          </cell>
          <cell r="W894">
            <v>0</v>
          </cell>
          <cell r="X894">
            <v>92000</v>
          </cell>
          <cell r="Y894">
            <v>0</v>
          </cell>
          <cell r="Z894">
            <v>0</v>
          </cell>
          <cell r="AA894">
            <v>290983</v>
          </cell>
          <cell r="AB894">
            <v>479652</v>
          </cell>
          <cell r="AC894">
            <v>507843</v>
          </cell>
        </row>
        <row r="895">
          <cell r="O895" t="str">
            <v>44G418</v>
          </cell>
          <cell r="P895" t="str">
            <v>WAYLAND</v>
          </cell>
          <cell r="Q895">
            <v>23757340</v>
          </cell>
          <cell r="R895">
            <v>174617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</row>
        <row r="896">
          <cell r="O896" t="str">
            <v>21G181</v>
          </cell>
          <cell r="P896" t="str">
            <v>WEBB</v>
          </cell>
          <cell r="Q896">
            <v>4051113</v>
          </cell>
          <cell r="R896">
            <v>32814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13500</v>
          </cell>
          <cell r="Y896">
            <v>0</v>
          </cell>
          <cell r="Z896">
            <v>644</v>
          </cell>
          <cell r="AA896">
            <v>0</v>
          </cell>
          <cell r="AB896">
            <v>5133</v>
          </cell>
          <cell r="AC896">
            <v>0</v>
          </cell>
        </row>
        <row r="897">
          <cell r="O897" t="str">
            <v>54G515</v>
          </cell>
          <cell r="P897" t="str">
            <v>WEBSTER</v>
          </cell>
          <cell r="Q897">
            <v>2684028</v>
          </cell>
          <cell r="R897">
            <v>21741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3125</v>
          </cell>
          <cell r="Y897">
            <v>0</v>
          </cell>
          <cell r="Z897">
            <v>0</v>
          </cell>
          <cell r="AA897">
            <v>0</v>
          </cell>
          <cell r="AB897">
            <v>1200</v>
          </cell>
          <cell r="AC897">
            <v>0</v>
          </cell>
        </row>
        <row r="898">
          <cell r="O898" t="str">
            <v>40G378</v>
          </cell>
          <cell r="P898" t="str">
            <v>WEBSTER CITY</v>
          </cell>
          <cell r="Q898">
            <v>231020687</v>
          </cell>
          <cell r="R898">
            <v>1871268</v>
          </cell>
          <cell r="S898">
            <v>0</v>
          </cell>
          <cell r="T898">
            <v>13905</v>
          </cell>
          <cell r="U898">
            <v>0</v>
          </cell>
          <cell r="V898">
            <v>31188</v>
          </cell>
          <cell r="W898">
            <v>0</v>
          </cell>
          <cell r="X898">
            <v>50068</v>
          </cell>
          <cell r="Y898">
            <v>0</v>
          </cell>
          <cell r="Z898">
            <v>62376</v>
          </cell>
          <cell r="AA898">
            <v>232800</v>
          </cell>
          <cell r="AB898">
            <v>248883</v>
          </cell>
          <cell r="AC898">
            <v>699481</v>
          </cell>
        </row>
        <row r="899">
          <cell r="O899" t="str">
            <v>27G255</v>
          </cell>
          <cell r="P899" t="str">
            <v>WELDON</v>
          </cell>
          <cell r="Q899">
            <v>1482856</v>
          </cell>
          <cell r="R899">
            <v>12011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</row>
        <row r="900">
          <cell r="O900" t="str">
            <v>92G888</v>
          </cell>
          <cell r="P900" t="str">
            <v>WELLMAN</v>
          </cell>
          <cell r="Q900">
            <v>38865036</v>
          </cell>
          <cell r="R900">
            <v>314807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45945</v>
          </cell>
          <cell r="Y900">
            <v>0</v>
          </cell>
          <cell r="Z900">
            <v>0</v>
          </cell>
          <cell r="AA900">
            <v>0</v>
          </cell>
          <cell r="AB900">
            <v>18749</v>
          </cell>
          <cell r="AC900">
            <v>23880</v>
          </cell>
        </row>
        <row r="901">
          <cell r="O901" t="str">
            <v>38G361</v>
          </cell>
          <cell r="P901" t="str">
            <v>WELLSBURG</v>
          </cell>
          <cell r="Q901">
            <v>20036666</v>
          </cell>
          <cell r="R901">
            <v>162297</v>
          </cell>
          <cell r="S901">
            <v>0</v>
          </cell>
          <cell r="T901">
            <v>0</v>
          </cell>
          <cell r="U901">
            <v>0</v>
          </cell>
          <cell r="V901">
            <v>2705</v>
          </cell>
          <cell r="W901">
            <v>0</v>
          </cell>
          <cell r="X901">
            <v>20000</v>
          </cell>
          <cell r="Y901">
            <v>0</v>
          </cell>
          <cell r="Z901">
            <v>5410</v>
          </cell>
          <cell r="AA901">
            <v>0</v>
          </cell>
          <cell r="AB901">
            <v>14500</v>
          </cell>
          <cell r="AC901">
            <v>13000</v>
          </cell>
        </row>
        <row r="902">
          <cell r="O902" t="str">
            <v>23G213</v>
          </cell>
          <cell r="P902" t="str">
            <v>WELTON</v>
          </cell>
          <cell r="Q902">
            <v>4680602</v>
          </cell>
          <cell r="R902">
            <v>37913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7122</v>
          </cell>
          <cell r="Y902">
            <v>0</v>
          </cell>
          <cell r="Z902">
            <v>1264</v>
          </cell>
          <cell r="AA902">
            <v>0</v>
          </cell>
          <cell r="AB902">
            <v>2462</v>
          </cell>
          <cell r="AC902">
            <v>0</v>
          </cell>
        </row>
        <row r="903">
          <cell r="O903" t="str">
            <v>55G527</v>
          </cell>
          <cell r="P903" t="str">
            <v>WESLEY</v>
          </cell>
          <cell r="Q903">
            <v>11199139</v>
          </cell>
          <cell r="R903">
            <v>90713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14625</v>
          </cell>
          <cell r="Y903">
            <v>0</v>
          </cell>
          <cell r="Z903">
            <v>3024</v>
          </cell>
          <cell r="AA903">
            <v>0</v>
          </cell>
          <cell r="AB903">
            <v>12461</v>
          </cell>
          <cell r="AC903">
            <v>7223</v>
          </cell>
        </row>
        <row r="904">
          <cell r="O904" t="str">
            <v>74G691</v>
          </cell>
          <cell r="P904" t="str">
            <v>WEST BEND</v>
          </cell>
          <cell r="Q904">
            <v>32232598</v>
          </cell>
          <cell r="R904">
            <v>261084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39500</v>
          </cell>
          <cell r="Y904">
            <v>0</v>
          </cell>
          <cell r="Z904">
            <v>0</v>
          </cell>
          <cell r="AA904">
            <v>0</v>
          </cell>
          <cell r="AB904">
            <v>20200</v>
          </cell>
          <cell r="AC904">
            <v>35010</v>
          </cell>
        </row>
        <row r="905">
          <cell r="O905" t="str">
            <v>16G142</v>
          </cell>
          <cell r="P905" t="str">
            <v>WEST BRANCH</v>
          </cell>
          <cell r="Q905">
            <v>135421456</v>
          </cell>
          <cell r="R905">
            <v>1096914</v>
          </cell>
          <cell r="S905">
            <v>0</v>
          </cell>
          <cell r="T905">
            <v>0</v>
          </cell>
          <cell r="U905">
            <v>0</v>
          </cell>
          <cell r="V905">
            <v>18280</v>
          </cell>
          <cell r="W905">
            <v>0</v>
          </cell>
          <cell r="X905">
            <v>45543</v>
          </cell>
          <cell r="Y905">
            <v>15032</v>
          </cell>
          <cell r="Z905">
            <v>36564</v>
          </cell>
          <cell r="AA905">
            <v>0</v>
          </cell>
          <cell r="AB905">
            <v>139911</v>
          </cell>
          <cell r="AC905">
            <v>119844</v>
          </cell>
        </row>
        <row r="906">
          <cell r="O906" t="str">
            <v>29G271</v>
          </cell>
          <cell r="P906" t="str">
            <v>WEST BURLINGTON</v>
          </cell>
          <cell r="Q906">
            <v>158254039</v>
          </cell>
          <cell r="R906">
            <v>1281858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30228</v>
          </cell>
          <cell r="Y906">
            <v>0</v>
          </cell>
          <cell r="Z906">
            <v>0</v>
          </cell>
          <cell r="AA906">
            <v>0</v>
          </cell>
          <cell r="AB906">
            <v>128268</v>
          </cell>
          <cell r="AC906">
            <v>142187</v>
          </cell>
        </row>
        <row r="907">
          <cell r="O907" t="str">
            <v>92G889</v>
          </cell>
          <cell r="P907" t="str">
            <v>WEST CHESTER</v>
          </cell>
          <cell r="Q907">
            <v>2838001</v>
          </cell>
          <cell r="R907">
            <v>22988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</row>
        <row r="908">
          <cell r="O908" t="str">
            <v>77G727</v>
          </cell>
          <cell r="P908" t="str">
            <v>WEST DES MOINES</v>
          </cell>
          <cell r="Q908">
            <v>5174907290</v>
          </cell>
          <cell r="R908">
            <v>41916749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592913</v>
          </cell>
          <cell r="Y908">
            <v>0</v>
          </cell>
          <cell r="Z908">
            <v>1397225</v>
          </cell>
          <cell r="AA908">
            <v>2092292</v>
          </cell>
          <cell r="AB908">
            <v>0</v>
          </cell>
          <cell r="AC908">
            <v>782008</v>
          </cell>
        </row>
        <row r="909">
          <cell r="O909" t="str">
            <v>70G656</v>
          </cell>
          <cell r="P909" t="str">
            <v>WEST LIBERTY</v>
          </cell>
          <cell r="Q909">
            <v>86642716</v>
          </cell>
          <cell r="R909">
            <v>701806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40000</v>
          </cell>
          <cell r="Y909">
            <v>0</v>
          </cell>
          <cell r="Z909">
            <v>23394</v>
          </cell>
          <cell r="AA909">
            <v>0</v>
          </cell>
          <cell r="AB909">
            <v>161950</v>
          </cell>
          <cell r="AC909">
            <v>218050</v>
          </cell>
        </row>
        <row r="910">
          <cell r="O910" t="str">
            <v>30G281</v>
          </cell>
          <cell r="P910" t="str">
            <v>WEST OKOBOJI</v>
          </cell>
          <cell r="Q910">
            <v>138790575</v>
          </cell>
          <cell r="R910">
            <v>416500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</row>
        <row r="911">
          <cell r="O911" t="str">
            <v>56G536</v>
          </cell>
          <cell r="P911" t="str">
            <v>WEST POINT</v>
          </cell>
          <cell r="Q911">
            <v>33095842</v>
          </cell>
          <cell r="R911">
            <v>242000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</row>
        <row r="912">
          <cell r="O912" t="str">
            <v>33G322</v>
          </cell>
          <cell r="P912" t="str">
            <v>WEST UNION</v>
          </cell>
          <cell r="Q912">
            <v>82781089</v>
          </cell>
          <cell r="R912">
            <v>670527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34200</v>
          </cell>
          <cell r="Y912">
            <v>16000</v>
          </cell>
          <cell r="Z912">
            <v>22351</v>
          </cell>
          <cell r="AA912">
            <v>0</v>
          </cell>
          <cell r="AB912">
            <v>86500</v>
          </cell>
          <cell r="AC912">
            <v>183000</v>
          </cell>
        </row>
        <row r="913">
          <cell r="O913" t="str">
            <v>75G702</v>
          </cell>
          <cell r="P913" t="str">
            <v>WESTFIELD</v>
          </cell>
          <cell r="Q913">
            <v>2200640</v>
          </cell>
          <cell r="R913">
            <v>17825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</row>
        <row r="914">
          <cell r="O914" t="str">
            <v>33G321</v>
          </cell>
          <cell r="P914" t="str">
            <v>WESTGATE</v>
          </cell>
          <cell r="Q914">
            <v>2999490</v>
          </cell>
          <cell r="R914">
            <v>24296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6000</v>
          </cell>
          <cell r="Y914">
            <v>693</v>
          </cell>
          <cell r="Z914">
            <v>403</v>
          </cell>
          <cell r="AA914">
            <v>0</v>
          </cell>
          <cell r="AB914">
            <v>4200</v>
          </cell>
          <cell r="AC914">
            <v>0</v>
          </cell>
        </row>
        <row r="915">
          <cell r="O915" t="str">
            <v>83G797</v>
          </cell>
          <cell r="P915" t="str">
            <v>WESTPHALIA</v>
          </cell>
          <cell r="Q915">
            <v>2616081</v>
          </cell>
          <cell r="R915">
            <v>21190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2770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</row>
        <row r="916">
          <cell r="O916" t="str">
            <v>24G227</v>
          </cell>
          <cell r="P916" t="str">
            <v>WESTSIDE</v>
          </cell>
          <cell r="Q916">
            <v>9987711</v>
          </cell>
          <cell r="R916">
            <v>80900</v>
          </cell>
          <cell r="S916">
            <v>0</v>
          </cell>
          <cell r="T916">
            <v>0</v>
          </cell>
          <cell r="U916">
            <v>3000</v>
          </cell>
          <cell r="V916">
            <v>0</v>
          </cell>
          <cell r="W916">
            <v>0</v>
          </cell>
          <cell r="X916">
            <v>20000</v>
          </cell>
          <cell r="Y916">
            <v>0</v>
          </cell>
          <cell r="Z916">
            <v>2697</v>
          </cell>
          <cell r="AA916">
            <v>0</v>
          </cell>
          <cell r="AB916">
            <v>6700</v>
          </cell>
          <cell r="AC916">
            <v>4400</v>
          </cell>
        </row>
        <row r="917">
          <cell r="O917" t="str">
            <v>44G956</v>
          </cell>
          <cell r="P917" t="str">
            <v>WESTWOOD</v>
          </cell>
          <cell r="Q917">
            <v>6209168</v>
          </cell>
          <cell r="R917">
            <v>45000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</row>
        <row r="918">
          <cell r="O918" t="str">
            <v>54G516</v>
          </cell>
          <cell r="P918" t="str">
            <v>WHAT CHEER</v>
          </cell>
          <cell r="Q918">
            <v>8202928</v>
          </cell>
          <cell r="R918">
            <v>66444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8000</v>
          </cell>
          <cell r="Y918">
            <v>0</v>
          </cell>
          <cell r="Z918">
            <v>0</v>
          </cell>
          <cell r="AA918">
            <v>0</v>
          </cell>
          <cell r="AB918">
            <v>11000</v>
          </cell>
          <cell r="AC918">
            <v>0</v>
          </cell>
        </row>
        <row r="919">
          <cell r="O919" t="str">
            <v>23G214</v>
          </cell>
          <cell r="P919" t="str">
            <v>WHEATLAND</v>
          </cell>
          <cell r="Q919">
            <v>19223655</v>
          </cell>
          <cell r="R919">
            <v>155712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5190</v>
          </cell>
          <cell r="AA919">
            <v>0</v>
          </cell>
          <cell r="AB919">
            <v>24835</v>
          </cell>
          <cell r="AC919">
            <v>0</v>
          </cell>
        </row>
        <row r="920">
          <cell r="O920" t="str">
            <v>67G640</v>
          </cell>
          <cell r="P920" t="str">
            <v>WHITING</v>
          </cell>
          <cell r="Q920">
            <v>19217931</v>
          </cell>
          <cell r="R920">
            <v>155665</v>
          </cell>
          <cell r="S920">
            <v>0</v>
          </cell>
          <cell r="T920">
            <v>0</v>
          </cell>
          <cell r="U920">
            <v>0</v>
          </cell>
          <cell r="V920">
            <v>2500</v>
          </cell>
          <cell r="W920">
            <v>0</v>
          </cell>
          <cell r="X920">
            <v>28000</v>
          </cell>
          <cell r="Y920">
            <v>0</v>
          </cell>
          <cell r="Z920">
            <v>0</v>
          </cell>
          <cell r="AA920">
            <v>0</v>
          </cell>
          <cell r="AB920">
            <v>15000</v>
          </cell>
          <cell r="AC920">
            <v>0</v>
          </cell>
        </row>
        <row r="921">
          <cell r="O921" t="str">
            <v>55G528</v>
          </cell>
          <cell r="P921" t="str">
            <v>WHITTEMORE</v>
          </cell>
          <cell r="Q921">
            <v>12022139</v>
          </cell>
          <cell r="R921">
            <v>97379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45500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27000</v>
          </cell>
        </row>
        <row r="922">
          <cell r="O922" t="str">
            <v>42G399</v>
          </cell>
          <cell r="P922" t="str">
            <v>WHITTEN</v>
          </cell>
          <cell r="Q922">
            <v>1557129</v>
          </cell>
          <cell r="R922">
            <v>12613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9000</v>
          </cell>
          <cell r="Y922">
            <v>0</v>
          </cell>
          <cell r="Z922">
            <v>0</v>
          </cell>
          <cell r="AA922">
            <v>0</v>
          </cell>
          <cell r="AB922">
            <v>1000</v>
          </cell>
          <cell r="AC922">
            <v>0</v>
          </cell>
        </row>
        <row r="923">
          <cell r="O923" t="str">
            <v>14G126</v>
          </cell>
          <cell r="P923" t="str">
            <v>WILLEY</v>
          </cell>
          <cell r="Q923">
            <v>1980747</v>
          </cell>
          <cell r="R923">
            <v>12750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2000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</row>
        <row r="924">
          <cell r="O924" t="str">
            <v>40G379</v>
          </cell>
          <cell r="P924" t="str">
            <v>WILLIAMS</v>
          </cell>
          <cell r="Q924">
            <v>11508020</v>
          </cell>
          <cell r="R924">
            <v>93215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20089</v>
          </cell>
          <cell r="Y924">
            <v>42</v>
          </cell>
          <cell r="Z924">
            <v>3107</v>
          </cell>
          <cell r="AA924">
            <v>0</v>
          </cell>
          <cell r="AB924">
            <v>11013</v>
          </cell>
          <cell r="AC924">
            <v>9215</v>
          </cell>
        </row>
        <row r="925">
          <cell r="O925" t="str">
            <v>48G447</v>
          </cell>
          <cell r="P925" t="str">
            <v>WILLIAMSBURG</v>
          </cell>
          <cell r="Q925">
            <v>119877201</v>
          </cell>
          <cell r="R925">
            <v>971005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</row>
        <row r="926">
          <cell r="O926" t="str">
            <v>59G567</v>
          </cell>
          <cell r="P926" t="str">
            <v>WILLIAMSON</v>
          </cell>
          <cell r="Q926">
            <v>1838966</v>
          </cell>
          <cell r="R926">
            <v>14896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7500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</row>
        <row r="927">
          <cell r="O927" t="str">
            <v>70G657</v>
          </cell>
          <cell r="P927" t="str">
            <v>WILTON</v>
          </cell>
          <cell r="Q927">
            <v>100385187</v>
          </cell>
          <cell r="R927">
            <v>813120</v>
          </cell>
          <cell r="S927">
            <v>0</v>
          </cell>
          <cell r="T927">
            <v>0</v>
          </cell>
          <cell r="U927">
            <v>0</v>
          </cell>
          <cell r="V927">
            <v>13552</v>
          </cell>
          <cell r="W927">
            <v>0</v>
          </cell>
          <cell r="X927">
            <v>65000</v>
          </cell>
          <cell r="Y927">
            <v>0</v>
          </cell>
          <cell r="Z927">
            <v>0</v>
          </cell>
          <cell r="AA927">
            <v>0</v>
          </cell>
          <cell r="AB927">
            <v>34000</v>
          </cell>
          <cell r="AC927">
            <v>152000</v>
          </cell>
        </row>
        <row r="928">
          <cell r="O928" t="str">
            <v>77G728</v>
          </cell>
          <cell r="P928" t="str">
            <v>WINDSOR HEIGHTS</v>
          </cell>
          <cell r="Q928">
            <v>223894853</v>
          </cell>
          <cell r="R928">
            <v>1813548</v>
          </cell>
          <cell r="S928">
            <v>0</v>
          </cell>
          <cell r="T928">
            <v>0</v>
          </cell>
          <cell r="U928">
            <v>0</v>
          </cell>
          <cell r="V928">
            <v>30226</v>
          </cell>
          <cell r="W928">
            <v>0</v>
          </cell>
          <cell r="X928">
            <v>51498</v>
          </cell>
          <cell r="Y928">
            <v>9000</v>
          </cell>
          <cell r="Z928">
            <v>0</v>
          </cell>
          <cell r="AA928">
            <v>0</v>
          </cell>
          <cell r="AB928">
            <v>371683</v>
          </cell>
          <cell r="AC928">
            <v>734890</v>
          </cell>
        </row>
        <row r="929">
          <cell r="O929" t="str">
            <v>44G419</v>
          </cell>
          <cell r="P929" t="str">
            <v>WINFIELD</v>
          </cell>
          <cell r="Q929">
            <v>22093443</v>
          </cell>
          <cell r="R929">
            <v>178957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21000</v>
          </cell>
          <cell r="AC929">
            <v>43000</v>
          </cell>
        </row>
        <row r="930">
          <cell r="O930" t="str">
            <v>61G583</v>
          </cell>
          <cell r="P930" t="str">
            <v>WINTERSET</v>
          </cell>
          <cell r="Q930">
            <v>161449118</v>
          </cell>
          <cell r="R930">
            <v>1307738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170000</v>
          </cell>
          <cell r="Y930">
            <v>28234</v>
          </cell>
          <cell r="Z930">
            <v>43591</v>
          </cell>
          <cell r="AA930">
            <v>0</v>
          </cell>
          <cell r="AB930">
            <v>292364</v>
          </cell>
          <cell r="AC930">
            <v>371000</v>
          </cell>
        </row>
        <row r="931">
          <cell r="O931" t="str">
            <v>10G082</v>
          </cell>
          <cell r="P931" t="str">
            <v>WINTHROP</v>
          </cell>
          <cell r="Q931">
            <v>26887907</v>
          </cell>
          <cell r="R931">
            <v>217792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</row>
        <row r="932">
          <cell r="O932" t="str">
            <v>15G134</v>
          </cell>
          <cell r="P932" t="str">
            <v>WIOTA</v>
          </cell>
          <cell r="Q932">
            <v>2430843</v>
          </cell>
          <cell r="R932">
            <v>19690</v>
          </cell>
          <cell r="S932">
            <v>0</v>
          </cell>
          <cell r="T932">
            <v>0</v>
          </cell>
          <cell r="U932">
            <v>320</v>
          </cell>
          <cell r="V932">
            <v>0</v>
          </cell>
          <cell r="W932">
            <v>0</v>
          </cell>
          <cell r="X932">
            <v>6600</v>
          </cell>
          <cell r="Y932">
            <v>0</v>
          </cell>
          <cell r="Z932">
            <v>0</v>
          </cell>
          <cell r="AA932">
            <v>0</v>
          </cell>
          <cell r="AB932">
            <v>805</v>
          </cell>
          <cell r="AC932">
            <v>0</v>
          </cell>
        </row>
        <row r="933">
          <cell r="O933" t="str">
            <v>41G387</v>
          </cell>
          <cell r="P933" t="str">
            <v>WODEN</v>
          </cell>
          <cell r="Q933">
            <v>5857405</v>
          </cell>
          <cell r="R933">
            <v>47445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7027</v>
          </cell>
          <cell r="Y933">
            <v>0</v>
          </cell>
          <cell r="Z933">
            <v>1581</v>
          </cell>
          <cell r="AA933">
            <v>0</v>
          </cell>
          <cell r="AB933">
            <v>4900</v>
          </cell>
          <cell r="AC933">
            <v>0</v>
          </cell>
        </row>
        <row r="934">
          <cell r="O934" t="str">
            <v>43G409</v>
          </cell>
          <cell r="P934" t="str">
            <v>WOODBINE</v>
          </cell>
          <cell r="Q934">
            <v>48766855</v>
          </cell>
          <cell r="R934">
            <v>395012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49100</v>
          </cell>
          <cell r="Y934">
            <v>1300</v>
          </cell>
          <cell r="Z934">
            <v>13167</v>
          </cell>
          <cell r="AA934">
            <v>0</v>
          </cell>
          <cell r="AB934">
            <v>50000</v>
          </cell>
          <cell r="AC934">
            <v>96200</v>
          </cell>
        </row>
        <row r="935">
          <cell r="O935" t="str">
            <v>20G171</v>
          </cell>
          <cell r="P935" t="str">
            <v>WOODBURN</v>
          </cell>
          <cell r="Q935">
            <v>2382830</v>
          </cell>
          <cell r="R935">
            <v>19301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10403</v>
          </cell>
          <cell r="Y935">
            <v>0</v>
          </cell>
          <cell r="Z935">
            <v>643</v>
          </cell>
          <cell r="AA935">
            <v>0</v>
          </cell>
          <cell r="AB935">
            <v>1450</v>
          </cell>
          <cell r="AC935">
            <v>0</v>
          </cell>
        </row>
        <row r="936">
          <cell r="O936" t="str">
            <v>25G241</v>
          </cell>
          <cell r="P936" t="str">
            <v>WOODWARD</v>
          </cell>
          <cell r="Q936">
            <v>31298914</v>
          </cell>
          <cell r="R936">
            <v>253521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20000</v>
          </cell>
          <cell r="Y936">
            <v>0</v>
          </cell>
          <cell r="Z936">
            <v>8451</v>
          </cell>
          <cell r="AA936">
            <v>0</v>
          </cell>
          <cell r="AB936">
            <v>39392</v>
          </cell>
          <cell r="AC936">
            <v>77189</v>
          </cell>
        </row>
        <row r="937">
          <cell r="O937" t="str">
            <v>99G955</v>
          </cell>
          <cell r="P937" t="str">
            <v>WOOLSTOCK</v>
          </cell>
          <cell r="Q937">
            <v>5573359</v>
          </cell>
          <cell r="R937">
            <v>45144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15500</v>
          </cell>
          <cell r="Y937">
            <v>0</v>
          </cell>
          <cell r="Z937">
            <v>1505</v>
          </cell>
          <cell r="AA937">
            <v>0</v>
          </cell>
          <cell r="AB937">
            <v>5168</v>
          </cell>
          <cell r="AC937">
            <v>500</v>
          </cell>
        </row>
        <row r="938">
          <cell r="O938" t="str">
            <v>31G301</v>
          </cell>
          <cell r="P938" t="str">
            <v>WORTHINGTON</v>
          </cell>
          <cell r="Q938">
            <v>11801023</v>
          </cell>
          <cell r="R938">
            <v>93701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</row>
        <row r="939">
          <cell r="O939" t="str">
            <v>53G500</v>
          </cell>
          <cell r="P939" t="str">
            <v>WYOMING</v>
          </cell>
          <cell r="Q939">
            <v>13043072</v>
          </cell>
          <cell r="R939">
            <v>105649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29700</v>
          </cell>
          <cell r="Y939">
            <v>0</v>
          </cell>
          <cell r="Z939">
            <v>3522</v>
          </cell>
          <cell r="AA939">
            <v>0</v>
          </cell>
          <cell r="AB939">
            <v>15738</v>
          </cell>
          <cell r="AC939">
            <v>0</v>
          </cell>
        </row>
        <row r="940">
          <cell r="O940" t="str">
            <v>39G370</v>
          </cell>
          <cell r="P940" t="str">
            <v>YALE</v>
          </cell>
          <cell r="Q940">
            <v>9054927</v>
          </cell>
          <cell r="R940">
            <v>73345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2445</v>
          </cell>
          <cell r="AA940">
            <v>0</v>
          </cell>
          <cell r="AB940">
            <v>3055</v>
          </cell>
          <cell r="AC940">
            <v>0</v>
          </cell>
        </row>
        <row r="941">
          <cell r="O941" t="str">
            <v>13G113</v>
          </cell>
          <cell r="P941" t="str">
            <v>YETTER</v>
          </cell>
          <cell r="Q941">
            <v>4989075</v>
          </cell>
          <cell r="R941">
            <v>40412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</row>
        <row r="942">
          <cell r="O942" t="str">
            <v>73G682</v>
          </cell>
          <cell r="P942" t="str">
            <v>YORKTOWN</v>
          </cell>
          <cell r="Q942">
            <v>986554</v>
          </cell>
          <cell r="R942">
            <v>7991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6500</v>
          </cell>
          <cell r="Y942">
            <v>0</v>
          </cell>
          <cell r="Z942">
            <v>266</v>
          </cell>
          <cell r="AA942">
            <v>0</v>
          </cell>
          <cell r="AB942">
            <v>1200</v>
          </cell>
          <cell r="AC942">
            <v>0</v>
          </cell>
        </row>
        <row r="943">
          <cell r="O943" t="str">
            <v>85G824</v>
          </cell>
          <cell r="P943" t="str">
            <v>ZEARING</v>
          </cell>
          <cell r="Q943">
            <v>14034165</v>
          </cell>
          <cell r="R943">
            <v>113677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35000</v>
          </cell>
          <cell r="Y943">
            <v>0</v>
          </cell>
          <cell r="Z943">
            <v>0</v>
          </cell>
          <cell r="AA943">
            <v>0</v>
          </cell>
          <cell r="AB943">
            <v>17000</v>
          </cell>
          <cell r="AC943">
            <v>15000</v>
          </cell>
        </row>
        <row r="944">
          <cell r="O944" t="str">
            <v>31G302</v>
          </cell>
          <cell r="P944" t="str">
            <v>ZWINGLE</v>
          </cell>
          <cell r="Q944">
            <v>2519283</v>
          </cell>
          <cell r="R944">
            <v>15368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0682-4DEC-4F3E-B9A0-35E518B581A3}">
  <dimension ref="A1:K190"/>
  <sheetViews>
    <sheetView tabSelected="1" workbookViewId="0">
      <selection activeCell="K23" sqref="K23"/>
    </sheetView>
  </sheetViews>
  <sheetFormatPr defaultColWidth="0" defaultRowHeight="0" zeroHeight="1" x14ac:dyDescent="0.2"/>
  <cols>
    <col min="1" max="1" width="2.7109375" style="7" customWidth="1"/>
    <col min="2" max="2" width="22.7109375" style="5" customWidth="1"/>
    <col min="3" max="3" width="19.42578125" style="5" customWidth="1"/>
    <col min="4" max="4" width="3" style="5" bestFit="1" customWidth="1"/>
    <col min="5" max="5" width="18.28515625" style="5" customWidth="1"/>
    <col min="6" max="6" width="21.140625" style="5" customWidth="1"/>
    <col min="7" max="7" width="18.85546875" style="5" customWidth="1"/>
    <col min="8" max="8" width="14.42578125" style="5" customWidth="1"/>
    <col min="9" max="9" width="10.28515625" style="5" bestFit="1" customWidth="1"/>
    <col min="10" max="11" width="12.7109375" style="7" customWidth="1"/>
    <col min="12" max="16384" width="9.140625" style="7" hidden="1"/>
  </cols>
  <sheetData>
    <row r="1" spans="2:11" ht="15" customHeight="1" thickBot="1" x14ac:dyDescent="0.3">
      <c r="B1" s="1" t="s">
        <v>0</v>
      </c>
      <c r="C1" s="2" t="s">
        <v>1</v>
      </c>
      <c r="D1" s="3"/>
      <c r="E1" s="3"/>
      <c r="F1" s="3"/>
      <c r="G1" s="4"/>
      <c r="H1" s="1" t="s">
        <v>2</v>
      </c>
      <c r="J1" s="6" t="s">
        <v>3</v>
      </c>
    </row>
    <row r="2" spans="2:11" ht="15" customHeight="1" x14ac:dyDescent="0.25">
      <c r="B2" s="8" t="str">
        <f>IF(ISBLANK(certback),"",certback)</f>
        <v>Oxford</v>
      </c>
      <c r="C2" s="9" t="s">
        <v>4</v>
      </c>
      <c r="D2" s="10"/>
      <c r="E2" s="10"/>
      <c r="F2" s="10"/>
      <c r="G2" s="11"/>
      <c r="H2" s="8" t="str">
        <f>IF(ISBLANK([1]CERT!$L$3),"",[1]CERT!$L$3)</f>
        <v>52-486</v>
      </c>
    </row>
    <row r="3" spans="2:11" ht="15" customHeight="1" x14ac:dyDescent="0.2">
      <c r="B3" s="12" t="s">
        <v>5</v>
      </c>
      <c r="C3" s="12"/>
      <c r="D3" s="12"/>
      <c r="E3" s="12"/>
      <c r="F3" s="12"/>
      <c r="G3" s="12"/>
      <c r="H3" s="12"/>
    </row>
    <row r="4" spans="2:11" ht="15" customHeight="1" thickBot="1" x14ac:dyDescent="0.3">
      <c r="B4" s="1" t="s">
        <v>6</v>
      </c>
      <c r="C4" s="1" t="s">
        <v>7</v>
      </c>
      <c r="D4" s="2" t="s">
        <v>8</v>
      </c>
      <c r="E4" s="3"/>
      <c r="F4" s="3"/>
      <c r="G4" s="3"/>
      <c r="H4" s="4"/>
      <c r="J4" s="13" t="s">
        <v>9</v>
      </c>
      <c r="K4" s="13"/>
    </row>
    <row r="5" spans="2:11" ht="15" customHeight="1" thickBot="1" x14ac:dyDescent="0.3">
      <c r="B5" s="14">
        <v>43881</v>
      </c>
      <c r="C5" s="15" t="s">
        <v>10</v>
      </c>
      <c r="D5" s="16" t="s">
        <v>11</v>
      </c>
      <c r="E5" s="17"/>
      <c r="F5" s="17"/>
      <c r="G5" s="17"/>
      <c r="H5" s="18"/>
      <c r="J5" s="19"/>
      <c r="K5" s="20"/>
    </row>
    <row r="6" spans="2:11" ht="15" customHeight="1" x14ac:dyDescent="0.3">
      <c r="B6" s="12" t="s">
        <v>12</v>
      </c>
      <c r="C6" s="12"/>
      <c r="D6" s="12"/>
      <c r="E6" s="12"/>
      <c r="F6" s="12"/>
      <c r="G6" s="12"/>
      <c r="H6" s="12"/>
      <c r="I6" s="21"/>
    </row>
    <row r="7" spans="2:11" ht="15" customHeight="1" x14ac:dyDescent="0.3">
      <c r="B7" s="22" t="s">
        <v>13</v>
      </c>
      <c r="C7" s="22"/>
      <c r="D7" s="22"/>
      <c r="E7" s="22"/>
      <c r="F7" s="22"/>
      <c r="G7" s="22"/>
      <c r="H7" s="22"/>
      <c r="I7" s="21"/>
    </row>
    <row r="8" spans="2:11" ht="7.5" customHeight="1" thickBot="1" x14ac:dyDescent="0.35">
      <c r="B8" s="22"/>
      <c r="C8" s="22"/>
      <c r="D8" s="22"/>
      <c r="E8" s="22"/>
      <c r="F8" s="22"/>
      <c r="G8" s="22"/>
      <c r="H8" s="22"/>
      <c r="I8" s="21"/>
    </row>
    <row r="9" spans="2:11" ht="15" customHeight="1" x14ac:dyDescent="0.3">
      <c r="B9" s="23" t="s">
        <v>14</v>
      </c>
      <c r="C9" s="24"/>
      <c r="D9" s="24"/>
      <c r="E9" s="25"/>
      <c r="F9" s="26" t="s">
        <v>15</v>
      </c>
      <c r="G9" s="24"/>
      <c r="H9" s="27"/>
      <c r="I9" s="21"/>
    </row>
    <row r="10" spans="2:11" ht="15" customHeight="1" thickBot="1" x14ac:dyDescent="0.35">
      <c r="B10" s="28" t="s">
        <v>16</v>
      </c>
      <c r="C10" s="29"/>
      <c r="D10" s="29"/>
      <c r="E10" s="30"/>
      <c r="F10" s="31" t="s">
        <v>17</v>
      </c>
      <c r="G10" s="32"/>
      <c r="H10" s="33"/>
      <c r="I10" s="21"/>
    </row>
    <row r="11" spans="2:11" ht="58.5" customHeight="1" x14ac:dyDescent="0.2">
      <c r="B11" s="34" t="s">
        <v>18</v>
      </c>
      <c r="C11" s="35"/>
      <c r="D11" s="36" t="s">
        <v>19</v>
      </c>
      <c r="E11" s="37" t="s">
        <v>20</v>
      </c>
      <c r="F11" s="38" t="s">
        <v>21</v>
      </c>
      <c r="G11" s="38" t="s">
        <v>22</v>
      </c>
      <c r="H11" s="39" t="s">
        <v>23</v>
      </c>
    </row>
    <row r="12" spans="2:11" ht="15" customHeight="1" thickBot="1" x14ac:dyDescent="0.25">
      <c r="B12" s="40"/>
      <c r="C12" s="41"/>
      <c r="D12" s="42" t="s">
        <v>19</v>
      </c>
      <c r="E12" s="43" t="s">
        <v>24</v>
      </c>
      <c r="F12" s="44" t="s">
        <v>25</v>
      </c>
      <c r="G12" s="45" t="s">
        <v>26</v>
      </c>
      <c r="H12" s="46" t="s">
        <v>27</v>
      </c>
    </row>
    <row r="13" spans="2:11" ht="15" customHeight="1" thickBot="1" x14ac:dyDescent="0.25">
      <c r="B13" s="47" t="s">
        <v>28</v>
      </c>
      <c r="C13" s="48"/>
      <c r="D13" s="49">
        <v>1</v>
      </c>
      <c r="E13" s="50">
        <f>IFERROR(VLOOKUP([1]Start!$M$1,Max_Levy_Lookup,3,0),0)</f>
        <v>23711336</v>
      </c>
      <c r="F13" s="51">
        <f>G13</f>
        <v>25273135</v>
      </c>
      <c r="G13" s="52">
        <v>25273135</v>
      </c>
      <c r="H13" s="53"/>
    </row>
    <row r="14" spans="2:11" ht="5.25" customHeight="1" x14ac:dyDescent="0.2">
      <c r="B14" s="54"/>
      <c r="C14" s="55"/>
      <c r="D14" s="49"/>
      <c r="E14" s="56"/>
      <c r="F14" s="57"/>
      <c r="G14" s="56"/>
      <c r="H14" s="53"/>
    </row>
    <row r="15" spans="2:11" ht="15" customHeight="1" thickBot="1" x14ac:dyDescent="0.25">
      <c r="B15" s="54" t="s">
        <v>29</v>
      </c>
      <c r="C15" s="55"/>
      <c r="D15" s="49"/>
      <c r="E15" s="56"/>
      <c r="F15" s="57"/>
      <c r="G15" s="56"/>
      <c r="H15" s="53"/>
    </row>
    <row r="16" spans="2:11" ht="15" customHeight="1" x14ac:dyDescent="0.2">
      <c r="B16" s="58" t="s">
        <v>30</v>
      </c>
      <c r="C16" s="59"/>
      <c r="D16" s="49">
        <v>2</v>
      </c>
      <c r="E16" s="60">
        <f>IFERROR(VLOOKUP([1]Start!$M$1,Max_Levy_Lookup,4,0),0)</f>
        <v>192062</v>
      </c>
      <c r="F16" s="61">
        <f>E16</f>
        <v>192062</v>
      </c>
      <c r="G16" s="62">
        <v>204713</v>
      </c>
      <c r="H16" s="63" t="str">
        <f>IF(ISERROR(I16),"",IF(I16&gt;8.1,"REDUCE LEVY",""))</f>
        <v/>
      </c>
      <c r="I16" s="64">
        <f>IFERROR(IF(AND(ROUND(G16/($G$13/1000),5)&gt;8.1,ROUND((G16-1)/($G$13/1000),5)&lt;8.1),8.1,ROUND(G16/($G$13/1000),5)),0)</f>
        <v>8.1</v>
      </c>
    </row>
    <row r="17" spans="2:10" ht="15" customHeight="1" x14ac:dyDescent="0.2">
      <c r="B17" s="58" t="s">
        <v>31</v>
      </c>
      <c r="C17" s="59"/>
      <c r="D17" s="49">
        <v>3</v>
      </c>
      <c r="E17" s="65">
        <f>IFERROR(VLOOKUP([1]Start!$M$1,Max_Levy_Lookup,5,0),0)</f>
        <v>0</v>
      </c>
      <c r="F17" s="66">
        <f t="shared" ref="F17:F27" si="0">E17</f>
        <v>0</v>
      </c>
      <c r="G17" s="67"/>
      <c r="H17" s="63" t="str">
        <f>IF(ISERROR(I17),"",IF(I17&gt;0.675,"REDUCE LEVY",""))</f>
        <v/>
      </c>
      <c r="I17" s="64">
        <f>IFERROR(IF(AND(ROUND(G17/($G$13/1000),5)&gt;0.675,ROUND((G17-1)/($G$13/1000),5)&lt;0.675),0.675,ROUND(G17/($G$13/1000),5)),0)</f>
        <v>0</v>
      </c>
    </row>
    <row r="18" spans="2:10" ht="15" customHeight="1" x14ac:dyDescent="0.2">
      <c r="B18" s="58" t="s">
        <v>32</v>
      </c>
      <c r="C18" s="59"/>
      <c r="D18" s="49">
        <v>4</v>
      </c>
      <c r="E18" s="65">
        <f>IFERROR(VLOOKUP([1]Start!$M$1,Max_Levy_Lookup,6,0),0)</f>
        <v>0</v>
      </c>
      <c r="F18" s="66">
        <f t="shared" si="0"/>
        <v>0</v>
      </c>
      <c r="G18" s="67"/>
      <c r="H18" s="63" t="str">
        <f>IF(ISERROR(I18),"",IF(I18&gt;0.95,"REDUCE LEVY",""))</f>
        <v/>
      </c>
      <c r="I18" s="64">
        <f>IFERROR(IF(AND(ROUND(G18/($G$13/1000),5)&gt;0.95,ROUND((G18-1)/($G$13/1000),5)&lt;0.95),0.95,ROUND(G18/($G$13/1000),5)),0)</f>
        <v>0</v>
      </c>
    </row>
    <row r="19" spans="2:10" ht="15" customHeight="1" x14ac:dyDescent="0.2">
      <c r="B19" s="58" t="s">
        <v>33</v>
      </c>
      <c r="C19" s="59"/>
      <c r="D19" s="49">
        <v>5</v>
      </c>
      <c r="E19" s="65">
        <f>IFERROR(VLOOKUP([1]Start!$M$1,Max_Levy_Lookup,7,0),0)</f>
        <v>0</v>
      </c>
      <c r="F19" s="66">
        <f t="shared" si="0"/>
        <v>0</v>
      </c>
      <c r="G19" s="67"/>
      <c r="H19" s="63"/>
      <c r="I19" s="64">
        <f t="shared" ref="I19:I27" si="1">IFERROR(ROUND(G19/($G$13/1000),5),0)</f>
        <v>0</v>
      </c>
    </row>
    <row r="20" spans="2:10" ht="15" customHeight="1" x14ac:dyDescent="0.2">
      <c r="B20" s="58" t="s">
        <v>34</v>
      </c>
      <c r="C20" s="59"/>
      <c r="D20" s="49">
        <v>6</v>
      </c>
      <c r="E20" s="65">
        <f>IFERROR(VLOOKUP([1]Start!$M$1,Max_Levy_Lookup,8,0),0)</f>
        <v>0</v>
      </c>
      <c r="F20" s="66">
        <f t="shared" si="0"/>
        <v>0</v>
      </c>
      <c r="G20" s="67"/>
      <c r="H20" s="63" t="str">
        <f>IF(ISERROR(I20),"",IF(I20&gt;0.135,"REDUCE LEVY",""))</f>
        <v/>
      </c>
      <c r="I20" s="64">
        <f>IFERROR(IF(AND(ROUND(G20/($G$13/1000),5)&gt;0.135,ROUND((G20-1)/($G$13/1000),5)&lt;0.135),0.135,ROUND(G20/($G$13/1000),5)),0)</f>
        <v>0</v>
      </c>
    </row>
    <row r="21" spans="2:10" ht="15" customHeight="1" x14ac:dyDescent="0.2">
      <c r="B21" s="58" t="s">
        <v>35</v>
      </c>
      <c r="C21" s="59"/>
      <c r="D21" s="49">
        <v>7</v>
      </c>
      <c r="E21" s="65">
        <f>IFERROR(VLOOKUP([1]Start!$M$1,Max_Levy_Lookup,9,0),0)</f>
        <v>0</v>
      </c>
      <c r="F21" s="66">
        <f t="shared" si="0"/>
        <v>0</v>
      </c>
      <c r="G21" s="67"/>
      <c r="H21" s="63" t="str">
        <f>IF(ISERROR(I21),"",IF(I21&gt;0.0675,"REDUCE LEVY",""))</f>
        <v/>
      </c>
      <c r="I21" s="64">
        <f>IFERROR(IF(AND(ROUND(G21/($G$13/1000),5)&gt;0.0675,ROUND((G21-1)/($G$13/1000),5)&lt;0.0675),0.0675,ROUND(G21/($G$13/1000),5)),0)</f>
        <v>0</v>
      </c>
    </row>
    <row r="22" spans="2:10" ht="15" customHeight="1" x14ac:dyDescent="0.2">
      <c r="B22" s="58" t="s">
        <v>36</v>
      </c>
      <c r="C22" s="59"/>
      <c r="D22" s="49">
        <v>8</v>
      </c>
      <c r="E22" s="65">
        <f>IFERROR(VLOOKUP([1]Start!$M$1,Max_Levy_Lookup,10,0),0)</f>
        <v>36000</v>
      </c>
      <c r="F22" s="66">
        <f t="shared" si="0"/>
        <v>36000</v>
      </c>
      <c r="G22" s="67">
        <v>35000</v>
      </c>
      <c r="H22" s="63"/>
      <c r="I22" s="64">
        <f t="shared" si="1"/>
        <v>1.38487</v>
      </c>
    </row>
    <row r="23" spans="2:10" ht="15" customHeight="1" x14ac:dyDescent="0.2">
      <c r="B23" s="68" t="s">
        <v>37</v>
      </c>
      <c r="C23" s="69"/>
      <c r="D23" s="49">
        <v>9</v>
      </c>
      <c r="E23" s="65">
        <f>IFERROR(VLOOKUP([1]Start!$M$1,Max_Levy_Lookup,11,0),0)</f>
        <v>0</v>
      </c>
      <c r="F23" s="66">
        <f t="shared" si="0"/>
        <v>0</v>
      </c>
      <c r="G23" s="67"/>
      <c r="H23" s="63"/>
      <c r="I23" s="64">
        <f t="shared" si="1"/>
        <v>0</v>
      </c>
    </row>
    <row r="24" spans="2:10" ht="15" customHeight="1" x14ac:dyDescent="0.2">
      <c r="B24" s="58" t="s">
        <v>38</v>
      </c>
      <c r="C24" s="59"/>
      <c r="D24" s="49">
        <v>10</v>
      </c>
      <c r="E24" s="65">
        <f>IFERROR(VLOOKUP([1]Start!$M$1,Max_Levy_Lookup,12,0),0)</f>
        <v>6402</v>
      </c>
      <c r="F24" s="66">
        <f t="shared" si="0"/>
        <v>6402</v>
      </c>
      <c r="G24" s="67">
        <v>6402</v>
      </c>
      <c r="H24" s="63" t="str">
        <f>IF(ISERROR(I24),"",IF(I24&gt;0.27,"REDUCE LEVY",""))</f>
        <v/>
      </c>
      <c r="I24" s="64">
        <f>IFERROR(IF(AND(ROUND(G24/($G$13/1000),5)&gt;0.27,ROUND((G24-1)/($G$13/1000),5)&lt;0.27),0.27,ROUND(G24/($G$13/1000),5)),0)</f>
        <v>0.25330999999999998</v>
      </c>
      <c r="J24" s="70" t="str">
        <f>IF(I24=0,"",IF($I$16&lt;&gt;8.1,"REG GEN NOT AT MAX",""))</f>
        <v/>
      </c>
    </row>
    <row r="25" spans="2:10" ht="15" customHeight="1" x14ac:dyDescent="0.2">
      <c r="B25" s="58" t="s">
        <v>39</v>
      </c>
      <c r="C25" s="59"/>
      <c r="D25" s="49">
        <v>11</v>
      </c>
      <c r="E25" s="65">
        <f>IFERROR(VLOOKUP([1]Start!$M$1,Max_Levy_Lookup,13,0),0)</f>
        <v>0</v>
      </c>
      <c r="F25" s="66">
        <f t="shared" si="0"/>
        <v>0</v>
      </c>
      <c r="G25" s="67"/>
      <c r="H25" s="63"/>
      <c r="I25" s="64">
        <f t="shared" si="1"/>
        <v>0</v>
      </c>
    </row>
    <row r="26" spans="2:10" ht="15" customHeight="1" x14ac:dyDescent="0.2">
      <c r="B26" s="58" t="s">
        <v>40</v>
      </c>
      <c r="C26" s="59"/>
      <c r="D26" s="49">
        <v>12</v>
      </c>
      <c r="E26" s="65">
        <f>IFERROR(VLOOKUP([1]Start!$M$1,Max_Levy_Lookup,14,0),0)</f>
        <v>10000</v>
      </c>
      <c r="F26" s="66">
        <f t="shared" si="0"/>
        <v>10000</v>
      </c>
      <c r="G26" s="67">
        <v>10000</v>
      </c>
      <c r="H26" s="63"/>
      <c r="I26" s="64">
        <f t="shared" si="1"/>
        <v>0.39567999999999998</v>
      </c>
      <c r="J26" s="70" t="str">
        <f>IF(I26=0,"",IF($I$16&lt;&gt;8.1,"REG GEN NOT AT MAX",""))</f>
        <v/>
      </c>
    </row>
    <row r="27" spans="2:10" ht="15" customHeight="1" thickBot="1" x14ac:dyDescent="0.25">
      <c r="B27" s="58" t="s">
        <v>41</v>
      </c>
      <c r="C27" s="59"/>
      <c r="D27" s="49">
        <v>13</v>
      </c>
      <c r="E27" s="71">
        <f>IFERROR(VLOOKUP([1]Start!$M$1,Max_Levy_Lookup,15,0),0)</f>
        <v>5000</v>
      </c>
      <c r="F27" s="72">
        <f t="shared" si="0"/>
        <v>5000</v>
      </c>
      <c r="G27" s="73">
        <v>16000</v>
      </c>
      <c r="H27" s="74"/>
      <c r="I27" s="64">
        <f t="shared" si="1"/>
        <v>0.63307999999999998</v>
      </c>
    </row>
    <row r="28" spans="2:10" ht="4.5" customHeight="1" x14ac:dyDescent="0.2">
      <c r="B28" s="75"/>
      <c r="C28" s="76"/>
      <c r="D28" s="77" t="s">
        <v>19</v>
      </c>
      <c r="H28" s="53"/>
    </row>
    <row r="29" spans="2:10" ht="15" customHeight="1" x14ac:dyDescent="0.2">
      <c r="B29" s="78" t="s">
        <v>42</v>
      </c>
      <c r="C29" s="79"/>
      <c r="D29" s="49">
        <v>14</v>
      </c>
      <c r="E29" s="80">
        <f>SUM(E16:E27)</f>
        <v>249464</v>
      </c>
      <c r="F29" s="80">
        <f>SUM(F15:F27)</f>
        <v>249464</v>
      </c>
      <c r="G29" s="80">
        <f>SUM(G15:G27)</f>
        <v>272115</v>
      </c>
      <c r="H29" s="81">
        <f>IFERROR((G29-E29)/E29,0)</f>
        <v>9.0798672353525955E-2</v>
      </c>
    </row>
    <row r="30" spans="2:10" ht="15.75" thickBot="1" x14ac:dyDescent="0.25">
      <c r="B30" s="82" t="s">
        <v>43</v>
      </c>
      <c r="C30" s="83"/>
      <c r="D30" s="84">
        <v>15</v>
      </c>
      <c r="E30" s="85">
        <f>IF(E13&gt;0, ROUND(E29/E13*1000,5),0)</f>
        <v>10.52087</v>
      </c>
      <c r="F30" s="86">
        <f>IF(F13&gt;0, ROUND(F29/F13*1000,5),0)</f>
        <v>9.8707200000000004</v>
      </c>
      <c r="G30" s="86">
        <f>SUM(I16:I27)</f>
        <v>10.76694</v>
      </c>
      <c r="H30" s="87"/>
    </row>
    <row r="31" spans="2:10" ht="14.25" x14ac:dyDescent="0.2">
      <c r="B31" s="88"/>
      <c r="C31" s="88"/>
      <c r="D31" s="89"/>
      <c r="E31" s="90"/>
      <c r="F31" s="90"/>
      <c r="G31" s="90"/>
      <c r="H31" s="91"/>
    </row>
    <row r="32" spans="2:10" ht="14.25" x14ac:dyDescent="0.2">
      <c r="B32" s="22" t="s">
        <v>44</v>
      </c>
      <c r="C32" s="22"/>
      <c r="D32" s="22"/>
      <c r="E32" s="22"/>
      <c r="F32" s="22"/>
      <c r="G32" s="22"/>
      <c r="H32" s="22"/>
    </row>
    <row r="33" spans="2:10" ht="60" customHeight="1" x14ac:dyDescent="0.2">
      <c r="B33" s="92" t="s">
        <v>45</v>
      </c>
      <c r="C33" s="92"/>
      <c r="D33" s="92"/>
      <c r="E33" s="92"/>
      <c r="F33" s="92"/>
      <c r="G33" s="92"/>
      <c r="H33" s="92"/>
    </row>
    <row r="34" spans="2:10" ht="12.4" customHeight="1" x14ac:dyDescent="0.2">
      <c r="B34" s="93"/>
      <c r="C34" s="93"/>
      <c r="D34" s="93"/>
      <c r="E34" s="93"/>
      <c r="F34" s="93"/>
      <c r="G34" s="93"/>
      <c r="H34" s="93"/>
      <c r="I34" s="7"/>
      <c r="J34" s="5"/>
    </row>
    <row r="35" spans="2:10" ht="12.4" customHeight="1" x14ac:dyDescent="0.2">
      <c r="B35" s="93" t="s">
        <v>46</v>
      </c>
      <c r="C35" s="93"/>
      <c r="D35" s="93"/>
      <c r="E35" s="93"/>
      <c r="F35" s="93"/>
      <c r="G35" s="93"/>
      <c r="H35" s="93"/>
      <c r="I35" s="7"/>
      <c r="J35" s="5"/>
    </row>
    <row r="36" spans="2:10" ht="40.5" customHeight="1" x14ac:dyDescent="0.2">
      <c r="B36" s="92" t="s">
        <v>47</v>
      </c>
      <c r="C36" s="92"/>
      <c r="D36" s="92"/>
      <c r="E36" s="92"/>
      <c r="F36" s="92"/>
      <c r="G36" s="92"/>
      <c r="H36" s="92"/>
      <c r="I36" s="7"/>
      <c r="J36" s="5"/>
    </row>
    <row r="37" spans="2:10" ht="12.4" customHeight="1" x14ac:dyDescent="0.2">
      <c r="B37" s="93"/>
      <c r="C37" s="93"/>
      <c r="D37" s="93"/>
      <c r="E37" s="93"/>
      <c r="F37" s="93"/>
      <c r="G37" s="93"/>
      <c r="H37" s="93"/>
      <c r="I37" s="7"/>
      <c r="J37" s="5"/>
    </row>
    <row r="38" spans="2:10" ht="12.4" customHeight="1" x14ac:dyDescent="0.2">
      <c r="B38" s="94" t="s">
        <v>48</v>
      </c>
      <c r="C38" s="93"/>
      <c r="D38" s="93"/>
      <c r="E38" s="93"/>
      <c r="F38" s="93"/>
      <c r="G38" s="93"/>
      <c r="H38" s="93"/>
    </row>
    <row r="39" spans="2:10" ht="14.25" x14ac:dyDescent="0.2">
      <c r="B39" s="94" t="s">
        <v>49</v>
      </c>
      <c r="C39" s="95"/>
      <c r="D39" s="95"/>
      <c r="E39" s="95"/>
      <c r="F39" s="95"/>
      <c r="G39" s="96"/>
      <c r="H39" s="95"/>
    </row>
    <row r="40" spans="2:10" ht="12.4" customHeight="1" x14ac:dyDescent="0.2">
      <c r="B40" s="94" t="s">
        <v>50</v>
      </c>
      <c r="C40" s="93"/>
      <c r="D40" s="93"/>
      <c r="E40" s="93"/>
      <c r="F40" s="93"/>
      <c r="G40" s="93"/>
      <c r="H40" s="93"/>
    </row>
    <row r="41" spans="2:10" ht="12.4" customHeight="1" x14ac:dyDescent="0.2">
      <c r="B41" s="93"/>
      <c r="C41" s="93"/>
      <c r="D41" s="93"/>
      <c r="E41" s="93"/>
      <c r="F41" s="93"/>
      <c r="G41" s="93"/>
      <c r="H41" s="93"/>
    </row>
    <row r="42" spans="2:10" ht="12.4" hidden="1" customHeight="1" x14ac:dyDescent="0.2">
      <c r="B42" s="97"/>
      <c r="C42" s="93"/>
      <c r="D42" s="93"/>
      <c r="E42" s="98"/>
      <c r="F42" s="93"/>
      <c r="G42" s="98"/>
      <c r="H42" s="93"/>
    </row>
    <row r="43" spans="2:10" ht="12.4" hidden="1" customHeight="1" x14ac:dyDescent="0.2">
      <c r="B43" s="97"/>
      <c r="C43" s="93"/>
      <c r="D43" s="93"/>
      <c r="E43" s="93"/>
      <c r="F43" s="93"/>
      <c r="G43" s="93"/>
      <c r="H43" s="93"/>
    </row>
    <row r="44" spans="2:10" ht="12.4" hidden="1" customHeight="1" x14ac:dyDescent="0.2">
      <c r="B44" s="97"/>
      <c r="C44" s="93"/>
      <c r="D44" s="93"/>
      <c r="E44" s="93"/>
      <c r="F44" s="93"/>
      <c r="G44" s="93"/>
      <c r="H44" s="93"/>
    </row>
    <row r="45" spans="2:10" ht="12.4" hidden="1" customHeight="1" x14ac:dyDescent="0.2">
      <c r="B45" s="97"/>
      <c r="C45" s="93"/>
      <c r="D45" s="93"/>
      <c r="E45" s="93"/>
      <c r="F45" s="93"/>
      <c r="G45" s="93"/>
      <c r="H45" s="93"/>
    </row>
    <row r="46" spans="2:10" ht="12" hidden="1" customHeight="1" x14ac:dyDescent="0.2">
      <c r="B46" s="97"/>
      <c r="C46" s="93"/>
      <c r="D46" s="93"/>
      <c r="E46" s="93"/>
      <c r="F46" s="93"/>
      <c r="G46" s="93"/>
      <c r="H46" s="93"/>
    </row>
    <row r="47" spans="2:10" ht="12" hidden="1" customHeight="1" x14ac:dyDescent="0.2">
      <c r="B47" s="97"/>
      <c r="C47" s="93"/>
      <c r="D47" s="93"/>
      <c r="E47" s="93"/>
      <c r="F47" s="93"/>
      <c r="G47" s="93"/>
      <c r="H47" s="93"/>
    </row>
    <row r="48" spans="2:10" ht="12.4" hidden="1" customHeight="1" x14ac:dyDescent="0.2">
      <c r="B48" s="97"/>
      <c r="C48" s="93"/>
      <c r="D48" s="93"/>
      <c r="E48" s="93"/>
      <c r="F48" s="93"/>
      <c r="G48" s="93"/>
      <c r="H48" s="93"/>
    </row>
    <row r="49" spans="2:8" ht="12.4" hidden="1" customHeight="1" x14ac:dyDescent="0.2">
      <c r="B49" s="97"/>
      <c r="C49" s="93"/>
      <c r="D49" s="99"/>
      <c r="E49" s="99"/>
      <c r="F49" s="99"/>
      <c r="G49" s="99"/>
      <c r="H49" s="99"/>
    </row>
    <row r="50" spans="2:8" ht="12.4" hidden="1" customHeight="1" x14ac:dyDescent="0.2">
      <c r="B50" s="97"/>
      <c r="C50" s="93"/>
      <c r="D50" s="99"/>
      <c r="E50" s="99"/>
      <c r="F50" s="99"/>
      <c r="G50" s="99"/>
      <c r="H50" s="99"/>
    </row>
    <row r="51" spans="2:8" ht="11.1" hidden="1" customHeight="1" x14ac:dyDescent="0.2">
      <c r="B51" s="97"/>
      <c r="C51" s="93"/>
      <c r="D51" s="99"/>
      <c r="E51" s="99"/>
      <c r="F51" s="99"/>
      <c r="G51" s="99"/>
      <c r="H51" s="99"/>
    </row>
    <row r="52" spans="2:8" ht="11.1" hidden="1" customHeight="1" x14ac:dyDescent="0.2">
      <c r="B52" s="100"/>
    </row>
    <row r="53" spans="2:8" ht="11.1" hidden="1" customHeight="1" x14ac:dyDescent="0.2">
      <c r="B53" s="100"/>
    </row>
    <row r="54" spans="2:8" ht="12.4" hidden="1" customHeight="1" x14ac:dyDescent="0.2">
      <c r="B54" s="100"/>
    </row>
    <row r="55" spans="2:8" ht="12.4" hidden="1" customHeight="1" x14ac:dyDescent="0.2">
      <c r="B55" s="100"/>
    </row>
    <row r="56" spans="2:8" ht="12.4" hidden="1" customHeight="1" x14ac:dyDescent="0.2">
      <c r="B56" s="100"/>
    </row>
    <row r="57" spans="2:8" ht="12.4" hidden="1" customHeight="1" x14ac:dyDescent="0.2">
      <c r="B57" s="100"/>
    </row>
    <row r="58" spans="2:8" ht="12.4" hidden="1" customHeight="1" x14ac:dyDescent="0.2">
      <c r="B58" s="100"/>
    </row>
    <row r="59" spans="2:8" ht="12.4" hidden="1" customHeight="1" x14ac:dyDescent="0.2">
      <c r="B59" s="100"/>
    </row>
    <row r="60" spans="2:8" ht="12.4" hidden="1" customHeight="1" x14ac:dyDescent="0.2">
      <c r="B60" s="100"/>
    </row>
    <row r="61" spans="2:8" ht="12.4" hidden="1" customHeight="1" x14ac:dyDescent="0.2">
      <c r="B61" s="100"/>
    </row>
    <row r="62" spans="2:8" ht="12.4" hidden="1" customHeight="1" x14ac:dyDescent="0.2">
      <c r="B62" s="100"/>
    </row>
    <row r="63" spans="2:8" ht="12.4" hidden="1" customHeight="1" x14ac:dyDescent="0.2">
      <c r="B63" s="100"/>
    </row>
    <row r="64" spans="2:8" ht="11.1" hidden="1" customHeight="1" x14ac:dyDescent="0.2">
      <c r="B64" s="100"/>
    </row>
    <row r="65" spans="2:9" ht="11.1" hidden="1" customHeight="1" x14ac:dyDescent="0.2">
      <c r="B65" s="100"/>
    </row>
    <row r="66" spans="2:9" ht="11.1" hidden="1" customHeight="1" x14ac:dyDescent="0.2">
      <c r="B66" s="100"/>
    </row>
    <row r="67" spans="2:9" ht="12.4" hidden="1" customHeight="1" x14ac:dyDescent="0.2">
      <c r="B67" s="100"/>
    </row>
    <row r="68" spans="2:9" ht="11.1" hidden="1" customHeight="1" x14ac:dyDescent="0.2">
      <c r="B68" s="100"/>
    </row>
    <row r="69" spans="2:9" ht="11.1" hidden="1" customHeight="1" x14ac:dyDescent="0.2">
      <c r="B69" s="100"/>
    </row>
    <row r="70" spans="2:9" ht="12.4" hidden="1" customHeight="1" x14ac:dyDescent="0.2">
      <c r="B70" s="100"/>
    </row>
    <row r="71" spans="2:9" ht="12.4" hidden="1" customHeight="1" x14ac:dyDescent="0.2">
      <c r="B71" s="100"/>
    </row>
    <row r="72" spans="2:9" ht="12.4" hidden="1" customHeight="1" x14ac:dyDescent="0.2">
      <c r="B72" s="100"/>
    </row>
    <row r="73" spans="2:9" ht="12.4" hidden="1" customHeight="1" x14ac:dyDescent="0.2">
      <c r="B73" s="100"/>
    </row>
    <row r="74" spans="2:9" ht="12.4" hidden="1" customHeight="1" x14ac:dyDescent="0.2">
      <c r="B74" s="100"/>
    </row>
    <row r="75" spans="2:9" ht="12.4" hidden="1" customHeight="1" x14ac:dyDescent="0.2">
      <c r="B75" s="100"/>
    </row>
    <row r="76" spans="2:9" ht="12.4" hidden="1" customHeight="1" x14ac:dyDescent="0.2">
      <c r="B76" s="100"/>
    </row>
    <row r="77" spans="2:9" ht="12.75" hidden="1" customHeight="1" x14ac:dyDescent="0.2">
      <c r="B77" s="100"/>
    </row>
    <row r="78" spans="2:9" ht="13.5" hidden="1" customHeight="1" x14ac:dyDescent="0.2">
      <c r="B78" s="100"/>
    </row>
    <row r="79" spans="2:9" ht="12.75" hidden="1" customHeight="1" x14ac:dyDescent="0.25">
      <c r="B79" s="100"/>
      <c r="I79" s="101"/>
    </row>
    <row r="80" spans="2:9" ht="12.75" hidden="1" customHeight="1" x14ac:dyDescent="0.25">
      <c r="B80" s="100"/>
      <c r="I80" s="101"/>
    </row>
    <row r="81" spans="2:9" ht="12.75" hidden="1" customHeight="1" x14ac:dyDescent="0.25">
      <c r="B81" s="100"/>
      <c r="I81" s="101"/>
    </row>
    <row r="82" spans="2:9" ht="12.75" hidden="1" customHeight="1" x14ac:dyDescent="0.25">
      <c r="B82" s="100"/>
      <c r="I82" s="101"/>
    </row>
    <row r="83" spans="2:9" ht="12.75" hidden="1" customHeight="1" x14ac:dyDescent="0.25">
      <c r="B83" s="100"/>
      <c r="I83" s="101"/>
    </row>
    <row r="84" spans="2:9" ht="12.75" hidden="1" customHeight="1" x14ac:dyDescent="0.25">
      <c r="I84" s="101"/>
    </row>
    <row r="85" spans="2:9" ht="12" hidden="1" customHeight="1" x14ac:dyDescent="0.25">
      <c r="I85" s="101"/>
    </row>
    <row r="86" spans="2:9" ht="12" hidden="1" customHeight="1" x14ac:dyDescent="0.25">
      <c r="I86" s="101"/>
    </row>
    <row r="87" spans="2:9" ht="12" hidden="1" customHeight="1" x14ac:dyDescent="0.25">
      <c r="I87" s="101"/>
    </row>
    <row r="88" spans="2:9" ht="12" hidden="1" customHeight="1" x14ac:dyDescent="0.25">
      <c r="I88" s="101"/>
    </row>
    <row r="89" spans="2:9" ht="12" hidden="1" customHeight="1" x14ac:dyDescent="0.25">
      <c r="I89" s="101"/>
    </row>
    <row r="90" spans="2:9" ht="12" hidden="1" customHeight="1" x14ac:dyDescent="0.25">
      <c r="I90" s="101"/>
    </row>
    <row r="91" spans="2:9" ht="12" hidden="1" customHeight="1" x14ac:dyDescent="0.25">
      <c r="I91" s="101"/>
    </row>
    <row r="92" spans="2:9" ht="12" hidden="1" customHeight="1" x14ac:dyDescent="0.25">
      <c r="I92" s="101"/>
    </row>
    <row r="93" spans="2:9" ht="12" hidden="1" customHeight="1" x14ac:dyDescent="0.25">
      <c r="I93" s="101"/>
    </row>
    <row r="94" spans="2:9" ht="12" hidden="1" customHeight="1" x14ac:dyDescent="0.25">
      <c r="I94" s="101"/>
    </row>
    <row r="95" spans="2:9" ht="12" hidden="1" customHeight="1" x14ac:dyDescent="0.25">
      <c r="I95" s="101"/>
    </row>
    <row r="96" spans="2:9" ht="12" hidden="1" customHeight="1" x14ac:dyDescent="0.25">
      <c r="I96" s="101"/>
    </row>
    <row r="97" spans="2:9" ht="12" hidden="1" customHeight="1" x14ac:dyDescent="0.25">
      <c r="I97" s="101"/>
    </row>
    <row r="98" spans="2:9" ht="12" hidden="1" customHeight="1" x14ac:dyDescent="0.25">
      <c r="I98" s="101"/>
    </row>
    <row r="99" spans="2:9" ht="12" hidden="1" customHeight="1" x14ac:dyDescent="0.25">
      <c r="I99" s="101"/>
    </row>
    <row r="100" spans="2:9" ht="12" hidden="1" customHeight="1" x14ac:dyDescent="0.25">
      <c r="B100" s="101"/>
      <c r="C100" s="101"/>
      <c r="D100" s="101"/>
      <c r="E100" s="101"/>
      <c r="F100" s="101"/>
      <c r="G100" s="101"/>
      <c r="H100" s="101"/>
      <c r="I100" s="101"/>
    </row>
    <row r="101" spans="2:9" ht="12" hidden="1" customHeight="1" x14ac:dyDescent="0.25">
      <c r="B101" s="101"/>
      <c r="C101" s="101"/>
      <c r="D101" s="101"/>
      <c r="E101" s="101"/>
      <c r="F101" s="101"/>
      <c r="G101" s="101"/>
      <c r="H101" s="101"/>
      <c r="I101" s="101"/>
    </row>
    <row r="102" spans="2:9" ht="15" hidden="1" x14ac:dyDescent="0.25">
      <c r="B102" s="101"/>
      <c r="C102" s="101"/>
      <c r="D102" s="101"/>
      <c r="E102" s="101"/>
      <c r="F102" s="101"/>
      <c r="G102" s="101"/>
      <c r="H102" s="101"/>
      <c r="I102" s="101"/>
    </row>
    <row r="103" spans="2:9" ht="15" hidden="1" x14ac:dyDescent="0.25">
      <c r="B103" s="101"/>
      <c r="C103" s="101"/>
      <c r="D103" s="101"/>
      <c r="E103" s="101"/>
      <c r="F103" s="101"/>
      <c r="G103" s="101"/>
      <c r="H103" s="101"/>
      <c r="I103" s="101"/>
    </row>
    <row r="104" spans="2:9" ht="15" hidden="1" x14ac:dyDescent="0.25">
      <c r="B104" s="101"/>
      <c r="C104" s="101"/>
      <c r="D104" s="101"/>
      <c r="E104" s="101"/>
      <c r="F104" s="101"/>
      <c r="G104" s="101"/>
      <c r="H104" s="101"/>
      <c r="I104" s="101"/>
    </row>
    <row r="105" spans="2:9" ht="15" hidden="1" x14ac:dyDescent="0.25">
      <c r="B105" s="101"/>
      <c r="C105" s="101"/>
      <c r="D105" s="101"/>
      <c r="E105" s="101"/>
      <c r="F105" s="101"/>
      <c r="G105" s="101"/>
      <c r="H105" s="101"/>
      <c r="I105" s="101"/>
    </row>
    <row r="106" spans="2:9" ht="15" hidden="1" x14ac:dyDescent="0.25">
      <c r="B106" s="101"/>
      <c r="C106" s="101"/>
      <c r="D106" s="101"/>
      <c r="E106" s="101"/>
      <c r="F106" s="101"/>
      <c r="G106" s="101"/>
      <c r="H106" s="101"/>
      <c r="I106" s="101"/>
    </row>
    <row r="107" spans="2:9" ht="15" hidden="1" x14ac:dyDescent="0.25">
      <c r="B107" s="101"/>
      <c r="C107" s="101"/>
      <c r="D107" s="101"/>
      <c r="E107" s="101"/>
      <c r="F107" s="101"/>
      <c r="G107" s="101"/>
      <c r="H107" s="101"/>
      <c r="I107" s="101"/>
    </row>
    <row r="108" spans="2:9" ht="15" hidden="1" x14ac:dyDescent="0.25">
      <c r="B108" s="101"/>
      <c r="C108" s="101"/>
      <c r="D108" s="101"/>
      <c r="E108" s="101"/>
      <c r="F108" s="101"/>
      <c r="G108" s="101"/>
      <c r="H108" s="101"/>
      <c r="I108" s="101"/>
    </row>
    <row r="109" spans="2:9" ht="15" hidden="1" x14ac:dyDescent="0.25">
      <c r="B109" s="101"/>
      <c r="C109" s="101"/>
      <c r="D109" s="101"/>
      <c r="E109" s="101"/>
      <c r="F109" s="101"/>
      <c r="G109" s="101"/>
      <c r="H109" s="101"/>
      <c r="I109" s="101"/>
    </row>
    <row r="110" spans="2:9" ht="15" hidden="1" x14ac:dyDescent="0.25">
      <c r="B110" s="101"/>
      <c r="C110" s="101"/>
      <c r="D110" s="101"/>
      <c r="E110" s="101"/>
      <c r="F110" s="101"/>
      <c r="G110" s="101"/>
      <c r="H110" s="101"/>
      <c r="I110" s="101"/>
    </row>
    <row r="111" spans="2:9" ht="15" hidden="1" x14ac:dyDescent="0.25">
      <c r="B111" s="101"/>
      <c r="C111" s="101"/>
      <c r="D111" s="101"/>
      <c r="E111" s="101"/>
      <c r="F111" s="101"/>
      <c r="G111" s="101"/>
      <c r="H111" s="101"/>
      <c r="I111" s="101"/>
    </row>
    <row r="112" spans="2:9" ht="15" hidden="1" x14ac:dyDescent="0.25">
      <c r="B112" s="101"/>
      <c r="C112" s="101"/>
      <c r="D112" s="101"/>
      <c r="E112" s="101"/>
      <c r="F112" s="101"/>
      <c r="G112" s="101"/>
      <c r="H112" s="101"/>
      <c r="I112" s="101"/>
    </row>
    <row r="113" spans="2:9" ht="15" hidden="1" x14ac:dyDescent="0.25">
      <c r="B113" s="101"/>
      <c r="C113" s="101"/>
      <c r="D113" s="101"/>
      <c r="E113" s="101"/>
      <c r="F113" s="101"/>
      <c r="G113" s="101"/>
      <c r="H113" s="101"/>
      <c r="I113" s="101"/>
    </row>
    <row r="114" spans="2:9" ht="15" hidden="1" x14ac:dyDescent="0.25">
      <c r="B114" s="101"/>
      <c r="C114" s="101"/>
      <c r="D114" s="101"/>
      <c r="E114" s="101"/>
      <c r="F114" s="101"/>
      <c r="G114" s="101"/>
      <c r="H114" s="101"/>
      <c r="I114" s="101"/>
    </row>
    <row r="115" spans="2:9" ht="15" hidden="1" x14ac:dyDescent="0.25">
      <c r="B115" s="101"/>
      <c r="C115" s="101"/>
      <c r="D115" s="101"/>
      <c r="E115" s="101"/>
      <c r="F115" s="101"/>
      <c r="G115" s="101"/>
      <c r="H115" s="101"/>
      <c r="I115" s="101"/>
    </row>
    <row r="116" spans="2:9" ht="15" hidden="1" x14ac:dyDescent="0.25">
      <c r="B116" s="101"/>
      <c r="C116" s="101"/>
      <c r="D116" s="101"/>
      <c r="E116" s="101"/>
      <c r="F116" s="101"/>
      <c r="G116" s="101"/>
      <c r="H116" s="101"/>
      <c r="I116" s="101"/>
    </row>
    <row r="117" spans="2:9" ht="15" hidden="1" x14ac:dyDescent="0.25">
      <c r="B117" s="101"/>
      <c r="C117" s="101"/>
      <c r="D117" s="101"/>
      <c r="E117" s="101"/>
      <c r="F117" s="101"/>
      <c r="G117" s="101"/>
      <c r="H117" s="101"/>
      <c r="I117" s="101"/>
    </row>
    <row r="118" spans="2:9" ht="15" hidden="1" x14ac:dyDescent="0.25">
      <c r="B118" s="101"/>
      <c r="C118" s="101"/>
      <c r="D118" s="101"/>
      <c r="E118" s="101"/>
      <c r="F118" s="101"/>
      <c r="G118" s="101"/>
      <c r="H118" s="101"/>
      <c r="I118" s="101"/>
    </row>
    <row r="119" spans="2:9" ht="15" hidden="1" x14ac:dyDescent="0.25">
      <c r="B119" s="101"/>
      <c r="C119" s="101"/>
      <c r="D119" s="101"/>
      <c r="E119" s="101"/>
      <c r="F119" s="101"/>
      <c r="G119" s="101"/>
      <c r="H119" s="101"/>
      <c r="I119" s="101"/>
    </row>
    <row r="120" spans="2:9" ht="15" hidden="1" x14ac:dyDescent="0.25">
      <c r="B120" s="101"/>
      <c r="C120" s="101"/>
      <c r="D120" s="101"/>
      <c r="E120" s="101"/>
      <c r="F120" s="101"/>
      <c r="G120" s="101"/>
      <c r="H120" s="101"/>
      <c r="I120" s="101"/>
    </row>
    <row r="121" spans="2:9" ht="15" hidden="1" x14ac:dyDescent="0.25">
      <c r="B121" s="101"/>
      <c r="C121" s="101"/>
      <c r="D121" s="101"/>
      <c r="E121" s="101"/>
      <c r="F121" s="101"/>
      <c r="G121" s="101"/>
      <c r="H121" s="101"/>
      <c r="I121" s="101"/>
    </row>
    <row r="122" spans="2:9" ht="15" hidden="1" x14ac:dyDescent="0.25">
      <c r="B122" s="101"/>
      <c r="C122" s="101"/>
      <c r="D122" s="101"/>
      <c r="E122" s="101"/>
      <c r="F122" s="101"/>
      <c r="G122" s="101"/>
      <c r="H122" s="101"/>
      <c r="I122" s="101"/>
    </row>
    <row r="123" spans="2:9" ht="15" hidden="1" x14ac:dyDescent="0.25">
      <c r="B123" s="101"/>
      <c r="C123" s="101"/>
      <c r="D123" s="101"/>
      <c r="E123" s="101"/>
      <c r="F123" s="101"/>
      <c r="G123" s="101"/>
      <c r="H123" s="101"/>
      <c r="I123" s="101"/>
    </row>
    <row r="124" spans="2:9" ht="15" hidden="1" x14ac:dyDescent="0.25">
      <c r="B124" s="101"/>
      <c r="C124" s="101"/>
      <c r="D124" s="101"/>
      <c r="E124" s="101"/>
      <c r="F124" s="101"/>
      <c r="G124" s="101"/>
      <c r="H124" s="101"/>
      <c r="I124" s="101"/>
    </row>
    <row r="125" spans="2:9" ht="15" hidden="1" x14ac:dyDescent="0.25">
      <c r="B125" s="101"/>
      <c r="C125" s="101"/>
      <c r="D125" s="101"/>
      <c r="E125" s="101"/>
      <c r="F125" s="101"/>
      <c r="G125" s="101"/>
      <c r="H125" s="101"/>
      <c r="I125" s="101"/>
    </row>
    <row r="126" spans="2:9" ht="15" hidden="1" x14ac:dyDescent="0.25">
      <c r="B126" s="101"/>
      <c r="C126" s="101"/>
      <c r="D126" s="101"/>
      <c r="E126" s="101"/>
      <c r="F126" s="101"/>
      <c r="G126" s="101"/>
      <c r="H126" s="101"/>
      <c r="I126" s="101"/>
    </row>
    <row r="127" spans="2:9" ht="15" hidden="1" x14ac:dyDescent="0.25">
      <c r="B127" s="101"/>
      <c r="C127" s="101"/>
      <c r="D127" s="101"/>
      <c r="E127" s="101"/>
      <c r="F127" s="101"/>
      <c r="G127" s="101"/>
      <c r="H127" s="101"/>
      <c r="I127" s="101"/>
    </row>
    <row r="128" spans="2:9" ht="15" hidden="1" x14ac:dyDescent="0.25">
      <c r="B128" s="101"/>
      <c r="C128" s="101"/>
      <c r="D128" s="101"/>
      <c r="E128" s="101"/>
      <c r="F128" s="101"/>
      <c r="G128" s="101"/>
      <c r="H128" s="101"/>
      <c r="I128" s="101"/>
    </row>
    <row r="129" spans="2:9" ht="15" hidden="1" x14ac:dyDescent="0.25">
      <c r="B129" s="101"/>
      <c r="C129" s="101"/>
      <c r="D129" s="101"/>
      <c r="E129" s="101"/>
      <c r="F129" s="101"/>
      <c r="G129" s="101"/>
      <c r="H129" s="101"/>
      <c r="I129" s="101"/>
    </row>
    <row r="130" spans="2:9" ht="15" hidden="1" x14ac:dyDescent="0.25">
      <c r="B130" s="101"/>
      <c r="C130" s="101"/>
      <c r="D130" s="101"/>
      <c r="E130" s="101"/>
      <c r="F130" s="101"/>
      <c r="G130" s="101"/>
      <c r="H130" s="101"/>
      <c r="I130" s="101"/>
    </row>
    <row r="131" spans="2:9" ht="15" hidden="1" x14ac:dyDescent="0.25">
      <c r="B131" s="101"/>
      <c r="C131" s="101"/>
      <c r="D131" s="101"/>
      <c r="E131" s="101"/>
      <c r="F131" s="101"/>
      <c r="G131" s="101"/>
      <c r="H131" s="101"/>
      <c r="I131" s="101"/>
    </row>
    <row r="132" spans="2:9" ht="15" hidden="1" x14ac:dyDescent="0.25">
      <c r="B132" s="101"/>
      <c r="C132" s="101"/>
      <c r="D132" s="101"/>
      <c r="E132" s="101"/>
      <c r="F132" s="101"/>
      <c r="G132" s="101"/>
      <c r="H132" s="101"/>
      <c r="I132" s="101"/>
    </row>
    <row r="133" spans="2:9" ht="15" hidden="1" x14ac:dyDescent="0.25">
      <c r="B133" s="101"/>
      <c r="C133" s="101"/>
      <c r="D133" s="101"/>
      <c r="E133" s="101"/>
      <c r="F133" s="101"/>
      <c r="G133" s="101"/>
      <c r="H133" s="101"/>
      <c r="I133" s="101"/>
    </row>
    <row r="134" spans="2:9" ht="15" hidden="1" x14ac:dyDescent="0.25">
      <c r="B134" s="101"/>
      <c r="C134" s="101"/>
      <c r="D134" s="101"/>
      <c r="E134" s="101"/>
      <c r="F134" s="101"/>
      <c r="G134" s="101"/>
      <c r="H134" s="101"/>
      <c r="I134" s="101"/>
    </row>
    <row r="135" spans="2:9" ht="15" hidden="1" x14ac:dyDescent="0.25">
      <c r="B135" s="101"/>
      <c r="C135" s="101"/>
      <c r="D135" s="101"/>
      <c r="E135" s="101"/>
      <c r="F135" s="101"/>
      <c r="G135" s="101"/>
      <c r="H135" s="101"/>
      <c r="I135" s="101"/>
    </row>
    <row r="136" spans="2:9" ht="15" hidden="1" x14ac:dyDescent="0.25">
      <c r="B136" s="101"/>
      <c r="C136" s="101"/>
      <c r="D136" s="101"/>
      <c r="E136" s="101"/>
      <c r="F136" s="101"/>
      <c r="G136" s="101"/>
      <c r="H136" s="101"/>
      <c r="I136" s="101"/>
    </row>
    <row r="137" spans="2:9" ht="15" hidden="1" x14ac:dyDescent="0.25">
      <c r="B137" s="101"/>
      <c r="C137" s="101"/>
      <c r="D137" s="101"/>
      <c r="E137" s="101"/>
      <c r="F137" s="101"/>
      <c r="G137" s="101"/>
      <c r="H137" s="101"/>
      <c r="I137" s="101"/>
    </row>
    <row r="138" spans="2:9" ht="15" hidden="1" x14ac:dyDescent="0.25">
      <c r="B138" s="101"/>
      <c r="C138" s="101"/>
      <c r="D138" s="101"/>
      <c r="E138" s="101"/>
      <c r="F138" s="101"/>
      <c r="G138" s="101"/>
      <c r="H138" s="101"/>
      <c r="I138" s="101"/>
    </row>
    <row r="139" spans="2:9" ht="15" hidden="1" x14ac:dyDescent="0.25">
      <c r="I139" s="101"/>
    </row>
    <row r="140" spans="2:9" ht="15" hidden="1" x14ac:dyDescent="0.25">
      <c r="I140" s="101"/>
    </row>
    <row r="141" spans="2:9" ht="15" hidden="1" x14ac:dyDescent="0.25">
      <c r="I141" s="101"/>
    </row>
    <row r="142" spans="2:9" ht="15" hidden="1" x14ac:dyDescent="0.25">
      <c r="I142" s="101"/>
    </row>
    <row r="143" spans="2:9" ht="15" hidden="1" x14ac:dyDescent="0.25">
      <c r="I143" s="101"/>
    </row>
    <row r="144" spans="2:9" ht="15" hidden="1" x14ac:dyDescent="0.25">
      <c r="I144" s="101"/>
    </row>
    <row r="145" spans="9:9" ht="15" hidden="1" x14ac:dyDescent="0.25">
      <c r="I145" s="101"/>
    </row>
    <row r="146" spans="9:9" ht="15" hidden="1" x14ac:dyDescent="0.25">
      <c r="I146" s="101"/>
    </row>
    <row r="147" spans="9:9" ht="15" hidden="1" x14ac:dyDescent="0.25">
      <c r="I147" s="101"/>
    </row>
    <row r="148" spans="9:9" ht="15" hidden="1" x14ac:dyDescent="0.25">
      <c r="I148" s="101"/>
    </row>
    <row r="149" spans="9:9" ht="15" hidden="1" x14ac:dyDescent="0.25">
      <c r="I149" s="101"/>
    </row>
    <row r="150" spans="9:9" ht="15" hidden="1" x14ac:dyDescent="0.25">
      <c r="I150" s="101"/>
    </row>
    <row r="151" spans="9:9" ht="15" hidden="1" x14ac:dyDescent="0.25">
      <c r="I151" s="101"/>
    </row>
    <row r="152" spans="9:9" ht="15" hidden="1" x14ac:dyDescent="0.25">
      <c r="I152" s="101"/>
    </row>
    <row r="153" spans="9:9" ht="15" hidden="1" x14ac:dyDescent="0.25">
      <c r="I153" s="101"/>
    </row>
    <row r="154" spans="9:9" ht="15" hidden="1" x14ac:dyDescent="0.25">
      <c r="I154" s="101"/>
    </row>
    <row r="155" spans="9:9" ht="15" hidden="1" x14ac:dyDescent="0.25">
      <c r="I155" s="101"/>
    </row>
    <row r="156" spans="9:9" ht="15" hidden="1" x14ac:dyDescent="0.25">
      <c r="I156" s="101"/>
    </row>
    <row r="157" spans="9:9" ht="15" hidden="1" x14ac:dyDescent="0.25">
      <c r="I157" s="101"/>
    </row>
    <row r="158" spans="9:9" ht="15" hidden="1" x14ac:dyDescent="0.25">
      <c r="I158" s="101"/>
    </row>
    <row r="159" spans="9:9" ht="15" hidden="1" x14ac:dyDescent="0.25">
      <c r="I159" s="101"/>
    </row>
    <row r="160" spans="9:9" ht="15" hidden="1" x14ac:dyDescent="0.25">
      <c r="I160" s="101"/>
    </row>
    <row r="161" spans="9:9" ht="15" hidden="1" x14ac:dyDescent="0.25">
      <c r="I161" s="101"/>
    </row>
    <row r="162" spans="9:9" ht="15" hidden="1" x14ac:dyDescent="0.25">
      <c r="I162" s="101"/>
    </row>
    <row r="163" spans="9:9" ht="15" hidden="1" x14ac:dyDescent="0.25">
      <c r="I163" s="101"/>
    </row>
    <row r="164" spans="9:9" ht="15" hidden="1" x14ac:dyDescent="0.25">
      <c r="I164" s="101"/>
    </row>
    <row r="165" spans="9:9" ht="15" hidden="1" x14ac:dyDescent="0.25">
      <c r="I165" s="101"/>
    </row>
    <row r="166" spans="9:9" ht="15" hidden="1" x14ac:dyDescent="0.25">
      <c r="I166" s="101"/>
    </row>
    <row r="167" spans="9:9" ht="15" hidden="1" x14ac:dyDescent="0.25">
      <c r="I167" s="101"/>
    </row>
    <row r="168" spans="9:9" ht="15" hidden="1" x14ac:dyDescent="0.25">
      <c r="I168" s="101"/>
    </row>
    <row r="169" spans="9:9" ht="15" hidden="1" x14ac:dyDescent="0.25">
      <c r="I169" s="101"/>
    </row>
    <row r="170" spans="9:9" ht="15" hidden="1" x14ac:dyDescent="0.25">
      <c r="I170" s="101"/>
    </row>
    <row r="171" spans="9:9" ht="15" hidden="1" x14ac:dyDescent="0.25">
      <c r="I171" s="101"/>
    </row>
    <row r="172" spans="9:9" ht="15" hidden="1" x14ac:dyDescent="0.25">
      <c r="I172" s="101"/>
    </row>
    <row r="173" spans="9:9" ht="15" hidden="1" x14ac:dyDescent="0.25">
      <c r="I173" s="101"/>
    </row>
    <row r="174" spans="9:9" ht="15" hidden="1" x14ac:dyDescent="0.25">
      <c r="I174" s="101"/>
    </row>
    <row r="175" spans="9:9" ht="15" hidden="1" x14ac:dyDescent="0.25">
      <c r="I175" s="101"/>
    </row>
    <row r="176" spans="9:9" ht="15" hidden="1" x14ac:dyDescent="0.25">
      <c r="I176" s="101"/>
    </row>
    <row r="177" spans="9:9" ht="15" hidden="1" x14ac:dyDescent="0.25">
      <c r="I177" s="101"/>
    </row>
    <row r="178" spans="9:9" ht="15" hidden="1" x14ac:dyDescent="0.25">
      <c r="I178" s="101"/>
    </row>
    <row r="179" spans="9:9" ht="15" hidden="1" x14ac:dyDescent="0.25">
      <c r="I179" s="101"/>
    </row>
    <row r="180" spans="9:9" ht="15" hidden="1" x14ac:dyDescent="0.25">
      <c r="I180" s="101"/>
    </row>
    <row r="181" spans="9:9" ht="15" hidden="1" x14ac:dyDescent="0.25">
      <c r="I181" s="101"/>
    </row>
    <row r="182" spans="9:9" ht="15" hidden="1" x14ac:dyDescent="0.25">
      <c r="I182" s="101"/>
    </row>
    <row r="183" spans="9:9" ht="15" hidden="1" x14ac:dyDescent="0.25">
      <c r="I183" s="101"/>
    </row>
    <row r="184" spans="9:9" ht="15" hidden="1" x14ac:dyDescent="0.25">
      <c r="I184" s="101"/>
    </row>
    <row r="185" spans="9:9" ht="15" hidden="1" x14ac:dyDescent="0.25">
      <c r="I185" s="101"/>
    </row>
    <row r="186" spans="9:9" ht="15" hidden="1" x14ac:dyDescent="0.25">
      <c r="I186" s="101"/>
    </row>
    <row r="187" spans="9:9" ht="15" hidden="1" x14ac:dyDescent="0.25">
      <c r="I187" s="101"/>
    </row>
    <row r="188" spans="9:9" ht="15" hidden="1" x14ac:dyDescent="0.25">
      <c r="I188" s="101"/>
    </row>
    <row r="189" spans="9:9" ht="14.25" hidden="1" x14ac:dyDescent="0.2"/>
    <row r="190" spans="9:9" ht="14.25" hidden="1" x14ac:dyDescent="0.2"/>
  </sheetData>
  <mergeCells count="37">
    <mergeCell ref="B30:C30"/>
    <mergeCell ref="B31:C31"/>
    <mergeCell ref="B32:H32"/>
    <mergeCell ref="B33:H33"/>
    <mergeCell ref="B36:H36"/>
    <mergeCell ref="B24:C24"/>
    <mergeCell ref="B25:C25"/>
    <mergeCell ref="B26:C26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6:H6"/>
    <mergeCell ref="B7:H7"/>
    <mergeCell ref="B8:H8"/>
    <mergeCell ref="B9:E9"/>
    <mergeCell ref="F9:H9"/>
    <mergeCell ref="B10:E10"/>
    <mergeCell ref="F10:H10"/>
    <mergeCell ref="C1:G1"/>
    <mergeCell ref="C2:G2"/>
    <mergeCell ref="B3:H3"/>
    <mergeCell ref="D4:H4"/>
    <mergeCell ref="J4:K4"/>
    <mergeCell ref="D5:H5"/>
    <mergeCell ref="J5:K5"/>
  </mergeCells>
  <hyperlinks>
    <hyperlink ref="J1" location="Max_Levy_Instruction" display="HELP" xr:uid="{74BA8A9C-A121-4CDD-88CF-A6E3793CE0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Adriane - City Clerk</dc:creator>
  <cp:lastModifiedBy>Adriane - City Clerk</cp:lastModifiedBy>
  <dcterms:created xsi:type="dcterms:W3CDTF">2020-02-12T16:00:39Z</dcterms:created>
  <dcterms:modified xsi:type="dcterms:W3CDTF">2020-02-12T16:01:11Z</dcterms:modified>
</cp:coreProperties>
</file>